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tt\OneDrive\Desktop\Cong bo G01\"/>
    </mc:Choice>
  </mc:AlternateContent>
  <xr:revisionPtr revIDLastSave="0" documentId="13_ncr:1_{AAFF7593-ED82-41DA-8590-D83550838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MTT" sheetId="1" r:id="rId1"/>
    <sheet name="DSNT" sheetId="8" r:id="rId2"/>
  </sheets>
  <definedNames>
    <definedName name="_xlnm._FilterDatabase" localSheetId="0" hidden="1">DMTT!$A$6:$CA$13</definedName>
    <definedName name="_xlnm._FilterDatabase" localSheetId="1" hidden="1">DSNT!$A$6:$L$13</definedName>
    <definedName name="_xlnm.Print_Titles" localSheetId="0">DMTT!$A:$B,DMTT!$5:$6</definedName>
    <definedName name="_xlnm.Print_Titles" localSheetId="1">DSNT!$6:$6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G8" i="8"/>
  <c r="F9" i="8"/>
  <c r="G9" i="8"/>
  <c r="F10" i="8"/>
  <c r="G10" i="8"/>
  <c r="F11" i="8"/>
  <c r="G11" i="8"/>
  <c r="F12" i="8"/>
  <c r="G12" i="8"/>
  <c r="G7" i="8"/>
  <c r="F7" i="8"/>
  <c r="V13" i="1"/>
  <c r="X13" i="1"/>
  <c r="Z13" i="1"/>
  <c r="AB13" i="1"/>
  <c r="AD13" i="1"/>
  <c r="AF13" i="1"/>
  <c r="AH13" i="1"/>
  <c r="AJ13" i="1"/>
  <c r="AL13" i="1"/>
  <c r="AN13" i="1"/>
  <c r="AP13" i="1"/>
  <c r="AR13" i="1"/>
  <c r="AT13" i="1"/>
  <c r="AV13" i="1"/>
  <c r="AX13" i="1"/>
  <c r="AZ13" i="1"/>
  <c r="BB13" i="1"/>
  <c r="BD13" i="1"/>
  <c r="BF13" i="1"/>
  <c r="BH13" i="1"/>
  <c r="BJ13" i="1"/>
  <c r="BL13" i="1"/>
  <c r="BN13" i="1"/>
  <c r="BP13" i="1"/>
  <c r="BR13" i="1"/>
  <c r="BT13" i="1"/>
  <c r="BV13" i="1"/>
  <c r="BX13" i="1"/>
  <c r="BZ13" i="1"/>
  <c r="T13" i="1"/>
  <c r="Q13" i="1"/>
  <c r="F13" i="8" l="1"/>
  <c r="G13" i="8"/>
</calcChain>
</file>

<file path=xl/sharedStrings.xml><?xml version="1.0" encoding="utf-8"?>
<sst xmlns="http://schemas.openxmlformats.org/spreadsheetml/2006/main" count="245" uniqueCount="162">
  <si>
    <t>PHỤ LỤC</t>
  </si>
  <si>
    <t>STT</t>
  </si>
  <si>
    <t>STT trong HSMT</t>
  </si>
  <si>
    <t>Tên hoạt chất</t>
  </si>
  <si>
    <t>Tên thuốc</t>
  </si>
  <si>
    <t>Nồng độ, hàm lượng</t>
  </si>
  <si>
    <t>Dạng bào chế</t>
  </si>
  <si>
    <t>Đơn vị tính</t>
  </si>
  <si>
    <t>Đường dùng</t>
  </si>
  <si>
    <t>Quy cách đóng gói</t>
  </si>
  <si>
    <t>Nhà sản xuất</t>
  </si>
  <si>
    <t>Nước sản xuất</t>
  </si>
  <si>
    <t>Số lượng</t>
  </si>
  <si>
    <t>Ghi chú</t>
  </si>
  <si>
    <t>Nhóm thuốc</t>
  </si>
  <si>
    <t>STT nhà thầu</t>
  </si>
  <si>
    <t>Desloratadin</t>
  </si>
  <si>
    <t>Meloxicam</t>
  </si>
  <si>
    <t>Prednison</t>
  </si>
  <si>
    <t>Viên nén bao phim</t>
  </si>
  <si>
    <t>500mg</t>
  </si>
  <si>
    <t>Viên</t>
  </si>
  <si>
    <t>20mg</t>
  </si>
  <si>
    <t>Viên nén phân tán</t>
  </si>
  <si>
    <t>Thuốc bột</t>
  </si>
  <si>
    <t>Uống</t>
  </si>
  <si>
    <t>Hộp 2 vỉ x 5 viên</t>
  </si>
  <si>
    <t>Việt Nam</t>
  </si>
  <si>
    <t>Công Ty Cổ Phần Dược Phẩm Bến Tre</t>
  </si>
  <si>
    <t>Ống</t>
  </si>
  <si>
    <t>Gói</t>
  </si>
  <si>
    <t>Mã số thuế</t>
  </si>
  <si>
    <t>Địa chỉ</t>
  </si>
  <si>
    <t>Tên nhà thầu 
trúng thầu</t>
  </si>
  <si>
    <t>Gói thầu số 01: Thuốc generic</t>
  </si>
  <si>
    <t>Viên nén phân tán trong miệng</t>
  </si>
  <si>
    <t>Hộp 02 vỉ x 10 viên</t>
  </si>
  <si>
    <t>Công ty Cổ phần Vắcxin và sinh phẩm Nha Trang</t>
  </si>
  <si>
    <t>Công Ty Tnhh Dược Phẩm Vnp</t>
  </si>
  <si>
    <t>Mã định danh</t>
  </si>
  <si>
    <t>Điện thoại</t>
  </si>
  <si>
    <t>vn1300382591</t>
  </si>
  <si>
    <t>vn0101509499</t>
  </si>
  <si>
    <t>0101509499</t>
  </si>
  <si>
    <t>Ô 91+92, A3, KĐT Đại Kim, P. Định Công, Q. Hoàng Mai, Tp. Hà Nội</t>
  </si>
  <si>
    <t>Tên nhà thầu trúng thầu</t>
  </si>
  <si>
    <t>Mã phần lô</t>
  </si>
  <si>
    <t>PP2400437681</t>
  </si>
  <si>
    <t>PP2400438127</t>
  </si>
  <si>
    <t>Bacillus clausii</t>
  </si>
  <si>
    <t>7,5mg</t>
  </si>
  <si>
    <t>Dung dịchuống</t>
  </si>
  <si>
    <t>Hộp 20 gói x 1g</t>
  </si>
  <si>
    <t>Công ty cổ phần Pymepharco</t>
  </si>
  <si>
    <t>Công ty CP Dược phẩm CPC1 HàNội</t>
  </si>
  <si>
    <t>Công ty cổ phần dược phẩm Phong Phú- Chi nhánh nhà máy Usarichpharm</t>
  </si>
  <si>
    <t>Công Ty Tnhh Dược Phẩm Khải Bình</t>
  </si>
  <si>
    <t>Công Ty Cổ Phần Azenca</t>
  </si>
  <si>
    <t>Công Ty Tnhh Dược Phẩm Medx</t>
  </si>
  <si>
    <t>Tùy chọn mua thêm (nếu có)</t>
  </si>
  <si>
    <t>Số lượng phân bổ</t>
  </si>
  <si>
    <t>Tổng giá trị trúng thầu:</t>
  </si>
  <si>
    <t>Đơn giá trúng thầu (VND)</t>
  </si>
  <si>
    <t>GĐKLH hoặc GPNK</t>
  </si>
  <si>
    <t>Email</t>
  </si>
  <si>
    <t>Số phần lô trúng thầu</t>
  </si>
  <si>
    <t>vn3603379898</t>
  </si>
  <si>
    <t>vn1301090400</t>
  </si>
  <si>
    <t>vn0315393315</t>
  </si>
  <si>
    <t>3603379898</t>
  </si>
  <si>
    <t>112, Đường N10, KDC Võ Thị Sáu, KP 7, P. Thống Nhất, TP. Biên Hòa, T. Đồng Nai</t>
  </si>
  <si>
    <t>09.1900.0009</t>
  </si>
  <si>
    <t>info@azenca.com.vn</t>
  </si>
  <si>
    <t>1300382591</t>
  </si>
  <si>
    <t> 6A3, Quốc lộ 60, Phường Phú Tân, Thành phố Bến Tre, Tỉnh Bến Tre, Việt Nam</t>
  </si>
  <si>
    <t>028.36220205_204</t>
  </si>
  <si>
    <t> tothau@bepharco.com</t>
  </si>
  <si>
    <t>1301090400</t>
  </si>
  <si>
    <t>488C, Khu phố 3, Phường 7, Tp. Bến Tre, tỉnh Bến Tre</t>
  </si>
  <si>
    <t>0902560678 - 0941116001</t>
  </si>
  <si>
    <t>khaibinhpharma@gmail.com</t>
  </si>
  <si>
    <t>0315393315</t>
  </si>
  <si>
    <t>104 Y-Jut, Phường Thắng Lợi, TP. Buôn Ma Thuột, Tỉnh Đắk Lắk, Việt Nam</t>
  </si>
  <si>
    <t>0903 953 339/0931 830 128</t>
  </si>
  <si>
    <t>tender@medx.health.vn</t>
  </si>
  <si>
    <t>0918731667</t>
  </si>
  <si>
    <t>vanthanhvnp@gmail.com</t>
  </si>
  <si>
    <t>Tên nhà thầu 
viết tắt</t>
  </si>
  <si>
    <t>Giá trị phân bổ trúng thầu (VND)</t>
  </si>
  <si>
    <t>Azenca</t>
  </si>
  <si>
    <t>Bến Tre</t>
  </si>
  <si>
    <t>Khải Bình</t>
  </si>
  <si>
    <t>Medx</t>
  </si>
  <si>
    <t>Vnp</t>
  </si>
  <si>
    <t>Thành tiền (VND)</t>
  </si>
  <si>
    <t>BVĐK Đồng Nai (01)</t>
  </si>
  <si>
    <t>BVĐK Thống Nhất ĐN (02)</t>
  </si>
  <si>
    <t>BV Da liễu (03)</t>
  </si>
  <si>
    <t>BV Nhi (04)</t>
  </si>
  <si>
    <t>BV Phổi (05)</t>
  </si>
  <si>
    <t>BV YDCT (06)</t>
  </si>
  <si>
    <t>BVĐK KV Định Quán (07)</t>
  </si>
  <si>
    <t>BVĐK KV Long Khánh (08)</t>
  </si>
  <si>
    <t>BVĐK KV Long Thành (09)</t>
  </si>
  <si>
    <t>TTYT TP. Biên Hòa (10)</t>
  </si>
  <si>
    <t>TTYT H. Cẩm Mỹ (11)</t>
  </si>
  <si>
    <t>TTYT H. Thống Nhất (12)</t>
  </si>
  <si>
    <t>TTYT H. Nhơn Trạch (13)</t>
  </si>
  <si>
    <t>TTYT H. Tân Phú (14)</t>
  </si>
  <si>
    <t>TTYT H. Trảng Bom (15)</t>
  </si>
  <si>
    <t>TTYT H. Vĩnh Cửu (16)</t>
  </si>
  <si>
    <t>TTYT H. Xuân Lộc (17)</t>
  </si>
  <si>
    <t>TT KSBT (CDC) (18)</t>
  </si>
  <si>
    <t>TTYT H. Định Quán (19)</t>
  </si>
  <si>
    <t>TTYT TP. Long Khánh (20)</t>
  </si>
  <si>
    <t>TTYT H. Long Thành (21)</t>
  </si>
  <si>
    <t>BV Tâm Thần TW2 (22)</t>
  </si>
  <si>
    <t>Viện Pháp Y TT TW BH (23)</t>
  </si>
  <si>
    <t>BV Cao Su ĐN (24)</t>
  </si>
  <si>
    <t>BV Quân Y 7B (25)</t>
  </si>
  <si>
    <t>Trường Sỹ Quan Lục Quân 2 (26)</t>
  </si>
  <si>
    <t>Trung tâm Nghiện (27)</t>
  </si>
  <si>
    <t>Bệnh xá Công an tỉnh (28)</t>
  </si>
  <si>
    <t>Bệnh viện Âu Cơ (29)</t>
  </si>
  <si>
    <t>Phòng khám Cao đẳng Y tế Đồng Nai (30)</t>
  </si>
  <si>
    <t>KẾT QUẢ LỰA CHỌN NHÀ THẦU CUNG CẤP THUỐC GIAI ĐOẠN NĂM 2025 - 2026 (LẦN 2)</t>
  </si>
  <si>
    <t>PP2400436624</t>
  </si>
  <si>
    <t>PP2400437427</t>
  </si>
  <si>
    <t>PP2400438422</t>
  </si>
  <si>
    <t>Cefuroxim (dưới dạng Cefuroxim axetil)</t>
  </si>
  <si>
    <t>Negacef 500</t>
  </si>
  <si>
    <t>Enterogran</t>
  </si>
  <si>
    <t>Eucol 1,25mg/5ml</t>
  </si>
  <si>
    <t>Kamelox ODT 7.5</t>
  </si>
  <si>
    <t>Usasolu-Predni</t>
  </si>
  <si>
    <t>2 tỷ bào tử/g</t>
  </si>
  <si>
    <t>1,25mg/5ml</t>
  </si>
  <si>
    <t>Hộp 4 vỉ x 5 ống 5ml</t>
  </si>
  <si>
    <t>Hộp 2 vỉ x 10 viên, Hộp 3 vỉ x 10 viên, Hộp 10 vỉ x 10 viên</t>
  </si>
  <si>
    <t>VD-24966-16</t>
  </si>
  <si>
    <t>QLSP-954-16</t>
  </si>
  <si>
    <t>893100220924 (VD-25968-16)</t>
  </si>
  <si>
    <t>VD-34939-21</t>
  </si>
  <si>
    <t xml:space="preserve">VD-26234-17 </t>
  </si>
  <si>
    <t>Công ty Cổ phần Dược phẩm Khánh Hoà</t>
  </si>
  <si>
    <t>DANH SÁCH NHÀ THẦU TRÚNG THẦU CUNG CẤP THUỐC GIAI ĐOẠN NĂM 2025 - 2026 (LẦN 2)</t>
  </si>
  <si>
    <t>(Đính kèm Quyết định số 266/QĐ-SYT ngày 14 tháng 03 năm 2025 của Giám đốc Sở Y tế tỉnh Đồng Nai)</t>
  </si>
  <si>
    <t>Tổng cộng: 06 nhà thầu</t>
  </si>
  <si>
    <t>PP2400436546</t>
  </si>
  <si>
    <t>Bisoprolol fumarat</t>
  </si>
  <si>
    <t xml:space="preserve">Prololsavi 10 </t>
  </si>
  <si>
    <t>893110370923</t>
  </si>
  <si>
    <t>10mg</t>
  </si>
  <si>
    <t>Hộp 3 vỉ x 10 viên</t>
  </si>
  <si>
    <t>Công ty Cổ phần Dược phẩm Savi</t>
  </si>
  <si>
    <t>Công Ty Cổ Phần Dược Phẩm Benovas</t>
  </si>
  <si>
    <t>vn0314033736</t>
  </si>
  <si>
    <t>Benovas</t>
  </si>
  <si>
    <t>0314033736</t>
  </si>
  <si>
    <t>Số 276 Nguyễn Đình Chiểu, Phường Võ Thị Sáu, Quận 3, TP. Hồ Chí Minh</t>
  </si>
  <si>
    <t>02703823710</t>
  </si>
  <si>
    <t>benovashosothau@dcl.vn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</si>
</sst>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##,###,###,###,###"/>
    <numFmt numFmtId="165" formatCode="_(* #,##0_);_(* \(#,##0\);_(* &quot;-&quot;??_);_(@_)"/>
    <numFmt numFmtId="166" formatCode="_-* #,##0.00\ _₫_-;\-* #,##0.00\ _₫_-;_-* &quot;-&quot;??\ _₫_-;_-@_-"/>
  </numFmts>
  <fonts count="1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7.5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1" fillId="0" borderId="0"/>
  </cellStyleXfs>
  <cellXfs count="34">
    <xf numFmtId="0" fontId="0" fillId="0" borderId="0" xfId="0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41" fontId="4" fillId="0" borderId="1" xfId="0" applyNumberFormat="1" applyFont="1" applyBorder="1" applyAlignment="1">
      <alignment horizontal="center" vertical="center" wrapText="1"/>
    </xf>
    <xf numFmtId="0" fontId="11" fillId="0" borderId="0" xfId="9" applyFont="1"/>
    <xf numFmtId="0" fontId="10" fillId="0" borderId="0" xfId="9" applyFont="1" applyAlignment="1">
      <alignment horizontal="center" vertical="center" wrapText="1"/>
    </xf>
    <xf numFmtId="0" fontId="13" fillId="0" borderId="1" xfId="9" applyFont="1" applyBorder="1" applyAlignment="1">
      <alignment horizontal="center" vertical="center" wrapText="1"/>
    </xf>
    <xf numFmtId="49" fontId="13" fillId="0" borderId="1" xfId="9" applyNumberFormat="1" applyFont="1" applyBorder="1" applyAlignment="1">
      <alignment horizontal="center" vertical="center" wrapText="1"/>
    </xf>
    <xf numFmtId="0" fontId="13" fillId="0" borderId="0" xfId="9" applyFont="1" applyAlignment="1">
      <alignment horizontal="left" wrapText="1"/>
    </xf>
    <xf numFmtId="0" fontId="14" fillId="0" borderId="1" xfId="9" applyFont="1" applyBorder="1" applyAlignment="1">
      <alignment horizontal="center" vertical="center" wrapText="1"/>
    </xf>
    <xf numFmtId="3" fontId="14" fillId="0" borderId="1" xfId="9" applyNumberFormat="1" applyFont="1" applyBorder="1" applyAlignment="1">
      <alignment horizontal="center" vertical="center" wrapText="1"/>
    </xf>
    <xf numFmtId="3" fontId="13" fillId="0" borderId="1" xfId="9" applyNumberFormat="1" applyFont="1" applyBorder="1" applyAlignment="1">
      <alignment horizontal="center" vertical="center"/>
    </xf>
    <xf numFmtId="0" fontId="11" fillId="0" borderId="0" xfId="9" applyFont="1" applyAlignment="1">
      <alignment horizontal="center" vertical="center" wrapText="1"/>
    </xf>
    <xf numFmtId="0" fontId="11" fillId="0" borderId="0" xfId="9" applyFont="1" applyAlignment="1">
      <alignment horizontal="left" vertical="center" wrapText="1"/>
    </xf>
    <xf numFmtId="49" fontId="11" fillId="0" borderId="0" xfId="9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5" fillId="0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1" xfId="9" applyFont="1" applyBorder="1" applyAlignment="1">
      <alignment vertical="center"/>
    </xf>
    <xf numFmtId="49" fontId="14" fillId="0" borderId="1" xfId="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49" fontId="15" fillId="0" borderId="0" xfId="0" applyNumberFormat="1" applyFont="1" applyAlignment="1">
      <alignment horizontal="center" vertical="center" readingOrder="1"/>
    </xf>
    <xf numFmtId="49" fontId="16" fillId="0" borderId="0" xfId="0" applyNumberFormat="1" applyFont="1" applyAlignment="1">
      <alignment horizontal="center" vertical="center" readingOrder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9" applyFont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30" xfId="4" xr:uid="{00000000-0005-0000-0000-000003000000}"/>
    <cellStyle name="Comma 30 2" xfId="5" xr:uid="{00000000-0005-0000-0000-000004000000}"/>
    <cellStyle name="Normal" xfId="0" builtinId="0"/>
    <cellStyle name="Normal 11" xfId="6" xr:uid="{00000000-0005-0000-0000-000006000000}"/>
    <cellStyle name="Normal 12" xfId="7" xr:uid="{00000000-0005-0000-0000-000007000000}"/>
    <cellStyle name="Normal 2" xfId="8" xr:uid="{00000000-0005-0000-0000-000008000000}"/>
    <cellStyle name="Normal 3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3"/>
  <sheetViews>
    <sheetView tabSelected="1" zoomScale="130" zoomScaleNormal="130" workbookViewId="0">
      <pane ySplit="6" topLeftCell="A7" activePane="bottomLeft" state="frozen"/>
      <selection activeCell="I12" sqref="I12"/>
      <selection pane="bottomLeft" activeCell="K11" sqref="K11"/>
    </sheetView>
  </sheetViews>
  <sheetFormatPr defaultColWidth="9.140625" defaultRowHeight="9.75" x14ac:dyDescent="0.25"/>
  <cols>
    <col min="1" max="1" width="4.28515625" style="3" customWidth="1"/>
    <col min="2" max="2" width="4.7109375" style="3" customWidth="1"/>
    <col min="3" max="3" width="5.85546875" style="3" customWidth="1"/>
    <col min="4" max="4" width="4.28515625" style="3" customWidth="1"/>
    <col min="5" max="5" width="9.5703125" style="2" customWidth="1"/>
    <col min="6" max="6" width="7.7109375" style="2" customWidth="1"/>
    <col min="7" max="7" width="8" style="2" customWidth="1"/>
    <col min="8" max="8" width="7.140625" style="2" customWidth="1"/>
    <col min="9" max="9" width="6.140625" style="2" customWidth="1"/>
    <col min="10" max="10" width="10.28515625" style="2" customWidth="1"/>
    <col min="11" max="11" width="9.140625" style="2" customWidth="1"/>
    <col min="12" max="12" width="9.28515625" style="2" customWidth="1"/>
    <col min="13" max="13" width="6.140625" style="2" customWidth="1"/>
    <col min="14" max="14" width="11.42578125" style="2" customWidth="1"/>
    <col min="15" max="15" width="6" style="2" customWidth="1"/>
    <col min="16" max="16" width="6.85546875" style="2" customWidth="1"/>
    <col min="17" max="17" width="9" style="2" customWidth="1"/>
    <col min="18" max="18" width="9.42578125" style="2" customWidth="1"/>
    <col min="19" max="19" width="3.42578125" style="2" customWidth="1"/>
    <col min="20" max="27" width="10.28515625" style="5" customWidth="1"/>
    <col min="28" max="29" width="10.28515625" style="5" hidden="1" customWidth="1"/>
    <col min="30" max="37" width="10.28515625" style="5" customWidth="1"/>
    <col min="38" max="39" width="10.28515625" style="5" hidden="1" customWidth="1"/>
    <col min="40" max="53" width="10.28515625" style="5" customWidth="1"/>
    <col min="54" max="57" width="10.28515625" style="5" hidden="1" customWidth="1"/>
    <col min="58" max="61" width="10.28515625" style="5" customWidth="1"/>
    <col min="62" max="65" width="10.28515625" style="5" hidden="1" customWidth="1"/>
    <col min="66" max="71" width="10.28515625" style="5" customWidth="1"/>
    <col min="72" max="75" width="10.28515625" style="5" hidden="1" customWidth="1"/>
    <col min="76" max="77" width="10.28515625" style="5" customWidth="1"/>
    <col min="78" max="79" width="10.28515625" style="5" hidden="1" customWidth="1"/>
    <col min="80" max="16384" width="9.140625" style="2"/>
  </cols>
  <sheetData>
    <row r="1" spans="1:79" s="1" customFormat="1" ht="14.2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</row>
    <row r="2" spans="1:79" s="1" customFormat="1" ht="14.25" x14ac:dyDescent="0.25">
      <c r="A2" s="28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</row>
    <row r="3" spans="1:79" s="1" customFormat="1" ht="14.25" x14ac:dyDescent="0.25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</row>
    <row r="4" spans="1:79" s="1" customFormat="1" ht="14.25" x14ac:dyDescent="0.25">
      <c r="A4" s="30" t="s">
        <v>146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</row>
    <row r="5" spans="1:79" s="1" customFormat="1" ht="14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1" t="s">
        <v>95</v>
      </c>
      <c r="U5" s="31"/>
      <c r="V5" s="31" t="s">
        <v>96</v>
      </c>
      <c r="W5" s="31"/>
      <c r="X5" s="31" t="s">
        <v>97</v>
      </c>
      <c r="Y5" s="31"/>
      <c r="Z5" s="31" t="s">
        <v>98</v>
      </c>
      <c r="AA5" s="31"/>
      <c r="AB5" s="31" t="s">
        <v>99</v>
      </c>
      <c r="AC5" s="31"/>
      <c r="AD5" s="31" t="s">
        <v>100</v>
      </c>
      <c r="AE5" s="31"/>
      <c r="AF5" s="31" t="s">
        <v>101</v>
      </c>
      <c r="AG5" s="31"/>
      <c r="AH5" s="31" t="s">
        <v>102</v>
      </c>
      <c r="AI5" s="31"/>
      <c r="AJ5" s="31" t="s">
        <v>103</v>
      </c>
      <c r="AK5" s="31"/>
      <c r="AL5" s="31" t="s">
        <v>104</v>
      </c>
      <c r="AM5" s="31"/>
      <c r="AN5" s="31" t="s">
        <v>105</v>
      </c>
      <c r="AO5" s="31"/>
      <c r="AP5" s="31" t="s">
        <v>106</v>
      </c>
      <c r="AQ5" s="31"/>
      <c r="AR5" s="31" t="s">
        <v>107</v>
      </c>
      <c r="AS5" s="31"/>
      <c r="AT5" s="31" t="s">
        <v>108</v>
      </c>
      <c r="AU5" s="31"/>
      <c r="AV5" s="31" t="s">
        <v>109</v>
      </c>
      <c r="AW5" s="31"/>
      <c r="AX5" s="31" t="s">
        <v>110</v>
      </c>
      <c r="AY5" s="31"/>
      <c r="AZ5" s="31" t="s">
        <v>111</v>
      </c>
      <c r="BA5" s="31"/>
      <c r="BB5" s="31" t="s">
        <v>112</v>
      </c>
      <c r="BC5" s="31"/>
      <c r="BD5" s="31" t="s">
        <v>113</v>
      </c>
      <c r="BE5" s="31"/>
      <c r="BF5" s="31" t="s">
        <v>114</v>
      </c>
      <c r="BG5" s="31"/>
      <c r="BH5" s="31" t="s">
        <v>115</v>
      </c>
      <c r="BI5" s="31"/>
      <c r="BJ5" s="31" t="s">
        <v>116</v>
      </c>
      <c r="BK5" s="31"/>
      <c r="BL5" s="31" t="s">
        <v>117</v>
      </c>
      <c r="BM5" s="31"/>
      <c r="BN5" s="31" t="s">
        <v>118</v>
      </c>
      <c r="BO5" s="31"/>
      <c r="BP5" s="31" t="s">
        <v>119</v>
      </c>
      <c r="BQ5" s="31"/>
      <c r="BR5" s="31" t="s">
        <v>120</v>
      </c>
      <c r="BS5" s="31"/>
      <c r="BT5" s="31" t="s">
        <v>121</v>
      </c>
      <c r="BU5" s="31"/>
      <c r="BV5" s="31" t="s">
        <v>122</v>
      </c>
      <c r="BW5" s="31"/>
      <c r="BX5" s="31" t="s">
        <v>123</v>
      </c>
      <c r="BY5" s="31"/>
      <c r="BZ5" s="31" t="s">
        <v>124</v>
      </c>
      <c r="CA5" s="31"/>
    </row>
    <row r="6" spans="1:79" s="5" customFormat="1" ht="45" x14ac:dyDescent="0.25">
      <c r="A6" s="20" t="s">
        <v>1</v>
      </c>
      <c r="B6" s="20" t="s">
        <v>2</v>
      </c>
      <c r="C6" s="20" t="s">
        <v>46</v>
      </c>
      <c r="D6" s="20" t="s">
        <v>14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8</v>
      </c>
      <c r="J6" s="20" t="s">
        <v>9</v>
      </c>
      <c r="K6" s="20" t="s">
        <v>63</v>
      </c>
      <c r="L6" s="20" t="s">
        <v>10</v>
      </c>
      <c r="M6" s="20" t="s">
        <v>11</v>
      </c>
      <c r="N6" s="20" t="s">
        <v>45</v>
      </c>
      <c r="O6" s="20" t="s">
        <v>7</v>
      </c>
      <c r="P6" s="20" t="s">
        <v>12</v>
      </c>
      <c r="Q6" s="20" t="s">
        <v>62</v>
      </c>
      <c r="R6" s="20" t="s">
        <v>94</v>
      </c>
      <c r="S6" s="20" t="s">
        <v>13</v>
      </c>
      <c r="T6" s="26" t="s">
        <v>60</v>
      </c>
      <c r="U6" s="26" t="s">
        <v>59</v>
      </c>
      <c r="V6" s="26" t="s">
        <v>60</v>
      </c>
      <c r="W6" s="26" t="s">
        <v>59</v>
      </c>
      <c r="X6" s="26" t="s">
        <v>60</v>
      </c>
      <c r="Y6" s="26" t="s">
        <v>59</v>
      </c>
      <c r="Z6" s="26" t="s">
        <v>60</v>
      </c>
      <c r="AA6" s="26" t="s">
        <v>59</v>
      </c>
      <c r="AB6" s="26" t="s">
        <v>60</v>
      </c>
      <c r="AC6" s="26" t="s">
        <v>59</v>
      </c>
      <c r="AD6" s="26" t="s">
        <v>60</v>
      </c>
      <c r="AE6" s="26" t="s">
        <v>59</v>
      </c>
      <c r="AF6" s="26" t="s">
        <v>60</v>
      </c>
      <c r="AG6" s="26" t="s">
        <v>59</v>
      </c>
      <c r="AH6" s="26" t="s">
        <v>60</v>
      </c>
      <c r="AI6" s="26" t="s">
        <v>59</v>
      </c>
      <c r="AJ6" s="26" t="s">
        <v>60</v>
      </c>
      <c r="AK6" s="26" t="s">
        <v>59</v>
      </c>
      <c r="AL6" s="26" t="s">
        <v>60</v>
      </c>
      <c r="AM6" s="26" t="s">
        <v>59</v>
      </c>
      <c r="AN6" s="26" t="s">
        <v>60</v>
      </c>
      <c r="AO6" s="26" t="s">
        <v>59</v>
      </c>
      <c r="AP6" s="26" t="s">
        <v>60</v>
      </c>
      <c r="AQ6" s="26" t="s">
        <v>59</v>
      </c>
      <c r="AR6" s="26" t="s">
        <v>60</v>
      </c>
      <c r="AS6" s="26" t="s">
        <v>59</v>
      </c>
      <c r="AT6" s="26" t="s">
        <v>60</v>
      </c>
      <c r="AU6" s="26" t="s">
        <v>59</v>
      </c>
      <c r="AV6" s="26" t="s">
        <v>60</v>
      </c>
      <c r="AW6" s="26" t="s">
        <v>59</v>
      </c>
      <c r="AX6" s="26" t="s">
        <v>60</v>
      </c>
      <c r="AY6" s="26" t="s">
        <v>59</v>
      </c>
      <c r="AZ6" s="26" t="s">
        <v>60</v>
      </c>
      <c r="BA6" s="26" t="s">
        <v>59</v>
      </c>
      <c r="BB6" s="26" t="s">
        <v>60</v>
      </c>
      <c r="BC6" s="26" t="s">
        <v>59</v>
      </c>
      <c r="BD6" s="26" t="s">
        <v>60</v>
      </c>
      <c r="BE6" s="26" t="s">
        <v>59</v>
      </c>
      <c r="BF6" s="26" t="s">
        <v>60</v>
      </c>
      <c r="BG6" s="26" t="s">
        <v>59</v>
      </c>
      <c r="BH6" s="26" t="s">
        <v>60</v>
      </c>
      <c r="BI6" s="26" t="s">
        <v>59</v>
      </c>
      <c r="BJ6" s="26" t="s">
        <v>60</v>
      </c>
      <c r="BK6" s="26" t="s">
        <v>59</v>
      </c>
      <c r="BL6" s="26" t="s">
        <v>60</v>
      </c>
      <c r="BM6" s="26" t="s">
        <v>59</v>
      </c>
      <c r="BN6" s="26" t="s">
        <v>60</v>
      </c>
      <c r="BO6" s="26" t="s">
        <v>59</v>
      </c>
      <c r="BP6" s="26" t="s">
        <v>60</v>
      </c>
      <c r="BQ6" s="26" t="s">
        <v>59</v>
      </c>
      <c r="BR6" s="26" t="s">
        <v>60</v>
      </c>
      <c r="BS6" s="26" t="s">
        <v>59</v>
      </c>
      <c r="BT6" s="26" t="s">
        <v>60</v>
      </c>
      <c r="BU6" s="26" t="s">
        <v>59</v>
      </c>
      <c r="BV6" s="26" t="s">
        <v>60</v>
      </c>
      <c r="BW6" s="26" t="s">
        <v>59</v>
      </c>
      <c r="BX6" s="26" t="s">
        <v>60</v>
      </c>
      <c r="BY6" s="26" t="s">
        <v>59</v>
      </c>
      <c r="BZ6" s="26" t="s">
        <v>60</v>
      </c>
      <c r="CA6" s="26" t="s">
        <v>59</v>
      </c>
    </row>
    <row r="7" spans="1:79" s="5" customFormat="1" ht="27" x14ac:dyDescent="0.25">
      <c r="A7" s="4">
        <v>1</v>
      </c>
      <c r="B7" s="4">
        <v>852</v>
      </c>
      <c r="C7" s="4" t="s">
        <v>148</v>
      </c>
      <c r="D7" s="4">
        <v>2</v>
      </c>
      <c r="E7" s="4" t="s">
        <v>149</v>
      </c>
      <c r="F7" s="4" t="s">
        <v>150</v>
      </c>
      <c r="G7" s="4" t="s">
        <v>152</v>
      </c>
      <c r="H7" s="4" t="s">
        <v>19</v>
      </c>
      <c r="I7" s="4" t="s">
        <v>25</v>
      </c>
      <c r="J7" s="4" t="s">
        <v>153</v>
      </c>
      <c r="K7" s="4" t="s">
        <v>151</v>
      </c>
      <c r="L7" s="4" t="s">
        <v>154</v>
      </c>
      <c r="M7" s="4" t="s">
        <v>27</v>
      </c>
      <c r="N7" s="4" t="s">
        <v>155</v>
      </c>
      <c r="O7" s="4" t="s">
        <v>21</v>
      </c>
      <c r="P7" s="6">
        <v>403600</v>
      </c>
      <c r="Q7" s="6">
        <v>2850</v>
      </c>
      <c r="R7" s="7">
        <v>1150260000</v>
      </c>
      <c r="S7" s="4">
        <v>214</v>
      </c>
      <c r="T7" s="8">
        <v>400000</v>
      </c>
      <c r="U7" s="8">
        <v>120000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3600</v>
      </c>
      <c r="AO7" s="8">
        <v>1080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</row>
    <row r="8" spans="1:79" s="5" customFormat="1" ht="36" x14ac:dyDescent="0.25">
      <c r="A8" s="4">
        <v>2</v>
      </c>
      <c r="B8" s="4">
        <v>930</v>
      </c>
      <c r="C8" s="4" t="s">
        <v>126</v>
      </c>
      <c r="D8" s="4">
        <v>2</v>
      </c>
      <c r="E8" s="4" t="s">
        <v>129</v>
      </c>
      <c r="F8" s="4" t="s">
        <v>130</v>
      </c>
      <c r="G8" s="4" t="s">
        <v>20</v>
      </c>
      <c r="H8" s="4" t="s">
        <v>19</v>
      </c>
      <c r="I8" s="4" t="s">
        <v>25</v>
      </c>
      <c r="J8" s="4" t="s">
        <v>26</v>
      </c>
      <c r="K8" s="4" t="s">
        <v>139</v>
      </c>
      <c r="L8" s="4" t="s">
        <v>53</v>
      </c>
      <c r="M8" s="4" t="s">
        <v>27</v>
      </c>
      <c r="N8" s="4" t="s">
        <v>57</v>
      </c>
      <c r="O8" s="4" t="s">
        <v>21</v>
      </c>
      <c r="P8" s="6">
        <v>299000</v>
      </c>
      <c r="Q8" s="6">
        <v>6650</v>
      </c>
      <c r="R8" s="7">
        <v>1988350000</v>
      </c>
      <c r="S8" s="4">
        <v>301</v>
      </c>
      <c r="T8" s="8">
        <v>100000</v>
      </c>
      <c r="U8" s="8">
        <v>30000</v>
      </c>
      <c r="V8" s="8">
        <v>5000</v>
      </c>
      <c r="W8" s="8">
        <v>1500</v>
      </c>
      <c r="X8" s="8">
        <v>15000</v>
      </c>
      <c r="Y8" s="8">
        <v>4500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10000</v>
      </c>
      <c r="AG8" s="8">
        <v>3000</v>
      </c>
      <c r="AH8" s="8">
        <v>84000</v>
      </c>
      <c r="AI8" s="8">
        <v>25200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45000</v>
      </c>
      <c r="AU8" s="8">
        <v>0</v>
      </c>
      <c r="AV8" s="8">
        <v>0</v>
      </c>
      <c r="AW8" s="8">
        <v>0</v>
      </c>
      <c r="AX8" s="8">
        <v>20000</v>
      </c>
      <c r="AY8" s="8">
        <v>6000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20000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</row>
    <row r="9" spans="1:79" s="5" customFormat="1" ht="36" x14ac:dyDescent="0.25">
      <c r="A9" s="4">
        <v>3</v>
      </c>
      <c r="B9" s="4">
        <v>1733</v>
      </c>
      <c r="C9" s="4" t="s">
        <v>127</v>
      </c>
      <c r="D9" s="4">
        <v>4</v>
      </c>
      <c r="E9" s="4" t="s">
        <v>49</v>
      </c>
      <c r="F9" s="4" t="s">
        <v>131</v>
      </c>
      <c r="G9" s="4" t="s">
        <v>135</v>
      </c>
      <c r="H9" s="4" t="s">
        <v>24</v>
      </c>
      <c r="I9" s="4" t="s">
        <v>25</v>
      </c>
      <c r="J9" s="4" t="s">
        <v>52</v>
      </c>
      <c r="K9" s="4" t="s">
        <v>140</v>
      </c>
      <c r="L9" s="4" t="s">
        <v>37</v>
      </c>
      <c r="M9" s="4" t="s">
        <v>27</v>
      </c>
      <c r="N9" s="4" t="s">
        <v>28</v>
      </c>
      <c r="O9" s="4" t="s">
        <v>30</v>
      </c>
      <c r="P9" s="6">
        <v>411440</v>
      </c>
      <c r="Q9" s="6">
        <v>3459</v>
      </c>
      <c r="R9" s="7">
        <v>1423170960</v>
      </c>
      <c r="S9" s="4">
        <v>280</v>
      </c>
      <c r="T9" s="8">
        <v>10000</v>
      </c>
      <c r="U9" s="8">
        <v>3000</v>
      </c>
      <c r="V9" s="8">
        <v>10000</v>
      </c>
      <c r="W9" s="8">
        <v>3000</v>
      </c>
      <c r="X9" s="8">
        <v>0</v>
      </c>
      <c r="Y9" s="8">
        <v>0</v>
      </c>
      <c r="Z9" s="8">
        <v>30000</v>
      </c>
      <c r="AA9" s="8">
        <v>9000</v>
      </c>
      <c r="AB9" s="8">
        <v>0</v>
      </c>
      <c r="AC9" s="8">
        <v>0</v>
      </c>
      <c r="AD9" s="8">
        <v>0</v>
      </c>
      <c r="AE9" s="8">
        <v>0</v>
      </c>
      <c r="AF9" s="8">
        <v>60000</v>
      </c>
      <c r="AG9" s="8">
        <v>18000</v>
      </c>
      <c r="AH9" s="8">
        <v>0</v>
      </c>
      <c r="AI9" s="8">
        <v>0</v>
      </c>
      <c r="AJ9" s="8">
        <v>1440</v>
      </c>
      <c r="AK9" s="8">
        <v>0</v>
      </c>
      <c r="AL9" s="8">
        <v>0</v>
      </c>
      <c r="AM9" s="8">
        <v>0</v>
      </c>
      <c r="AN9" s="8">
        <v>50000</v>
      </c>
      <c r="AO9" s="8">
        <v>15000</v>
      </c>
      <c r="AP9" s="8">
        <v>0</v>
      </c>
      <c r="AQ9" s="8">
        <v>0</v>
      </c>
      <c r="AR9" s="8">
        <v>60000</v>
      </c>
      <c r="AS9" s="8">
        <v>18000</v>
      </c>
      <c r="AT9" s="8">
        <v>0</v>
      </c>
      <c r="AU9" s="8">
        <v>0</v>
      </c>
      <c r="AV9" s="8">
        <v>40000</v>
      </c>
      <c r="AW9" s="8">
        <v>0</v>
      </c>
      <c r="AX9" s="8">
        <v>0</v>
      </c>
      <c r="AY9" s="8">
        <v>0</v>
      </c>
      <c r="AZ9" s="8">
        <v>150000</v>
      </c>
      <c r="BA9" s="8">
        <v>45000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</row>
    <row r="10" spans="1:79" s="5" customFormat="1" ht="27" x14ac:dyDescent="0.25">
      <c r="A10" s="4">
        <v>4</v>
      </c>
      <c r="B10" s="4">
        <v>1987</v>
      </c>
      <c r="C10" s="4" t="s">
        <v>47</v>
      </c>
      <c r="D10" s="4">
        <v>4</v>
      </c>
      <c r="E10" s="4" t="s">
        <v>16</v>
      </c>
      <c r="F10" s="4" t="s">
        <v>132</v>
      </c>
      <c r="G10" s="4" t="s">
        <v>136</v>
      </c>
      <c r="H10" s="4" t="s">
        <v>51</v>
      </c>
      <c r="I10" s="4" t="s">
        <v>25</v>
      </c>
      <c r="J10" s="4" t="s">
        <v>137</v>
      </c>
      <c r="K10" s="4" t="s">
        <v>141</v>
      </c>
      <c r="L10" s="4" t="s">
        <v>54</v>
      </c>
      <c r="M10" s="4" t="s">
        <v>27</v>
      </c>
      <c r="N10" s="4" t="s">
        <v>38</v>
      </c>
      <c r="O10" s="4" t="s">
        <v>29</v>
      </c>
      <c r="P10" s="6">
        <v>30000</v>
      </c>
      <c r="Q10" s="6">
        <v>4800</v>
      </c>
      <c r="R10" s="7">
        <v>144000000</v>
      </c>
      <c r="S10" s="4">
        <v>12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5000</v>
      </c>
      <c r="AG10" s="8">
        <v>1500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10000</v>
      </c>
      <c r="BA10" s="8">
        <v>3000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15000</v>
      </c>
      <c r="BY10" s="8">
        <v>0</v>
      </c>
      <c r="BZ10" s="8">
        <v>0</v>
      </c>
      <c r="CA10" s="8">
        <v>0</v>
      </c>
    </row>
    <row r="11" spans="1:79" s="5" customFormat="1" ht="36" x14ac:dyDescent="0.25">
      <c r="A11" s="4">
        <v>5</v>
      </c>
      <c r="B11" s="4">
        <v>2433</v>
      </c>
      <c r="C11" s="4" t="s">
        <v>48</v>
      </c>
      <c r="D11" s="4">
        <v>4</v>
      </c>
      <c r="E11" s="4" t="s">
        <v>17</v>
      </c>
      <c r="F11" s="4" t="s">
        <v>133</v>
      </c>
      <c r="G11" s="4" t="s">
        <v>50</v>
      </c>
      <c r="H11" s="4" t="s">
        <v>35</v>
      </c>
      <c r="I11" s="4" t="s">
        <v>25</v>
      </c>
      <c r="J11" s="4" t="s">
        <v>138</v>
      </c>
      <c r="K11" s="4" t="s">
        <v>142</v>
      </c>
      <c r="L11" s="4" t="s">
        <v>144</v>
      </c>
      <c r="M11" s="4" t="s">
        <v>27</v>
      </c>
      <c r="N11" s="4" t="s">
        <v>56</v>
      </c>
      <c r="O11" s="4" t="s">
        <v>21</v>
      </c>
      <c r="P11" s="6">
        <v>679540</v>
      </c>
      <c r="Q11" s="6">
        <v>550</v>
      </c>
      <c r="R11" s="7">
        <v>373747000</v>
      </c>
      <c r="S11" s="4">
        <v>281</v>
      </c>
      <c r="T11" s="8">
        <v>0</v>
      </c>
      <c r="U11" s="8">
        <v>0</v>
      </c>
      <c r="V11" s="8">
        <v>80000</v>
      </c>
      <c r="W11" s="8">
        <v>24000</v>
      </c>
      <c r="X11" s="8">
        <v>500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50000</v>
      </c>
      <c r="AI11" s="8">
        <v>15000</v>
      </c>
      <c r="AJ11" s="8">
        <v>0</v>
      </c>
      <c r="AK11" s="8">
        <v>0</v>
      </c>
      <c r="AL11" s="8">
        <v>0</v>
      </c>
      <c r="AM11" s="8">
        <v>0</v>
      </c>
      <c r="AN11" s="8">
        <v>178500</v>
      </c>
      <c r="AO11" s="8">
        <v>53550</v>
      </c>
      <c r="AP11" s="8">
        <v>67000</v>
      </c>
      <c r="AQ11" s="8">
        <v>20100</v>
      </c>
      <c r="AR11" s="8">
        <v>25000</v>
      </c>
      <c r="AS11" s="8">
        <v>7500</v>
      </c>
      <c r="AT11" s="8">
        <v>0</v>
      </c>
      <c r="AU11" s="8">
        <v>0</v>
      </c>
      <c r="AV11" s="8">
        <v>0</v>
      </c>
      <c r="AW11" s="8">
        <v>0</v>
      </c>
      <c r="AX11" s="8">
        <v>12000</v>
      </c>
      <c r="AY11" s="8">
        <v>3600</v>
      </c>
      <c r="AZ11" s="8">
        <v>41000</v>
      </c>
      <c r="BA11" s="8">
        <v>12300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20000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95540</v>
      </c>
      <c r="BO11" s="8">
        <v>19100</v>
      </c>
      <c r="BP11" s="8">
        <v>80000</v>
      </c>
      <c r="BQ11" s="8">
        <v>24000</v>
      </c>
      <c r="BR11" s="8">
        <v>30000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</row>
    <row r="12" spans="1:79" s="5" customFormat="1" ht="63" x14ac:dyDescent="0.25">
      <c r="A12" s="4">
        <v>6</v>
      </c>
      <c r="B12" s="4">
        <v>2728</v>
      </c>
      <c r="C12" s="4" t="s">
        <v>128</v>
      </c>
      <c r="D12" s="4">
        <v>4</v>
      </c>
      <c r="E12" s="4" t="s">
        <v>18</v>
      </c>
      <c r="F12" s="4" t="s">
        <v>134</v>
      </c>
      <c r="G12" s="4" t="s">
        <v>22</v>
      </c>
      <c r="H12" s="4" t="s">
        <v>23</v>
      </c>
      <c r="I12" s="4" t="s">
        <v>25</v>
      </c>
      <c r="J12" s="4" t="s">
        <v>36</v>
      </c>
      <c r="K12" s="4" t="s">
        <v>143</v>
      </c>
      <c r="L12" s="4" t="s">
        <v>55</v>
      </c>
      <c r="M12" s="4" t="s">
        <v>27</v>
      </c>
      <c r="N12" s="4" t="s">
        <v>58</v>
      </c>
      <c r="O12" s="4" t="s">
        <v>21</v>
      </c>
      <c r="P12" s="6">
        <v>101280</v>
      </c>
      <c r="Q12" s="6">
        <v>1974</v>
      </c>
      <c r="R12" s="7">
        <v>199926720</v>
      </c>
      <c r="S12" s="4">
        <v>242</v>
      </c>
      <c r="T12" s="8">
        <v>19280</v>
      </c>
      <c r="U12" s="8">
        <v>5784</v>
      </c>
      <c r="V12" s="8">
        <v>0</v>
      </c>
      <c r="W12" s="8">
        <v>0</v>
      </c>
      <c r="X12" s="8">
        <v>0</v>
      </c>
      <c r="Y12" s="8">
        <v>0</v>
      </c>
      <c r="Z12" s="8">
        <v>20000</v>
      </c>
      <c r="AA12" s="8">
        <v>6000</v>
      </c>
      <c r="AB12" s="8">
        <v>0</v>
      </c>
      <c r="AC12" s="8">
        <v>0</v>
      </c>
      <c r="AD12" s="8">
        <v>12000</v>
      </c>
      <c r="AE12" s="8">
        <v>2700</v>
      </c>
      <c r="AF12" s="8">
        <v>30000</v>
      </c>
      <c r="AG12" s="8">
        <v>9000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10000</v>
      </c>
      <c r="AS12" s="8">
        <v>3000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10000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</row>
    <row r="13" spans="1:79" s="5" customFormat="1" ht="70.5" customHeight="1" x14ac:dyDescent="0.25">
      <c r="A13" s="4"/>
      <c r="B13" s="4"/>
      <c r="C13" s="25" t="s">
        <v>61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7">
        <f>SUM(R7:R12)</f>
        <v>5279454680</v>
      </c>
      <c r="R13" s="27"/>
      <c r="S13" s="4"/>
      <c r="T13" s="22">
        <f>SUMPRODUCT($Q$7:$Q$12,T7:T12)</f>
        <v>1877648720</v>
      </c>
      <c r="U13" s="22"/>
      <c r="V13" s="22">
        <f t="shared" ref="U13:CA13" si="0">SUMPRODUCT($Q$7:$Q$12,V7:V12)</f>
        <v>111840000</v>
      </c>
      <c r="W13" s="22"/>
      <c r="X13" s="22">
        <f t="shared" si="0"/>
        <v>100025000</v>
      </c>
      <c r="Y13" s="22"/>
      <c r="Z13" s="22">
        <f t="shared" si="0"/>
        <v>143250000</v>
      </c>
      <c r="AA13" s="22"/>
      <c r="AB13" s="22">
        <f t="shared" si="0"/>
        <v>0</v>
      </c>
      <c r="AC13" s="22"/>
      <c r="AD13" s="22">
        <f t="shared" si="0"/>
        <v>23688000</v>
      </c>
      <c r="AE13" s="22"/>
      <c r="AF13" s="22">
        <f t="shared" si="0"/>
        <v>357260000</v>
      </c>
      <c r="AG13" s="22"/>
      <c r="AH13" s="22">
        <f t="shared" si="0"/>
        <v>586100000</v>
      </c>
      <c r="AI13" s="22"/>
      <c r="AJ13" s="22">
        <f t="shared" si="0"/>
        <v>4980960</v>
      </c>
      <c r="AK13" s="22"/>
      <c r="AL13" s="22">
        <f t="shared" si="0"/>
        <v>0</v>
      </c>
      <c r="AM13" s="22"/>
      <c r="AN13" s="22">
        <f t="shared" si="0"/>
        <v>281385000</v>
      </c>
      <c r="AO13" s="22"/>
      <c r="AP13" s="22">
        <f t="shared" si="0"/>
        <v>36850000</v>
      </c>
      <c r="AQ13" s="22"/>
      <c r="AR13" s="22">
        <f t="shared" si="0"/>
        <v>241030000</v>
      </c>
      <c r="AS13" s="22"/>
      <c r="AT13" s="22">
        <f t="shared" si="0"/>
        <v>299250000</v>
      </c>
      <c r="AU13" s="22"/>
      <c r="AV13" s="22">
        <f t="shared" si="0"/>
        <v>138360000</v>
      </c>
      <c r="AW13" s="22"/>
      <c r="AX13" s="22">
        <f t="shared" si="0"/>
        <v>139600000</v>
      </c>
      <c r="AY13" s="22"/>
      <c r="AZ13" s="22">
        <f t="shared" si="0"/>
        <v>589400000</v>
      </c>
      <c r="BA13" s="22"/>
      <c r="BB13" s="22">
        <f t="shared" si="0"/>
        <v>0</v>
      </c>
      <c r="BC13" s="22"/>
      <c r="BD13" s="22">
        <f t="shared" si="0"/>
        <v>0</v>
      </c>
      <c r="BE13" s="22"/>
      <c r="BF13" s="22">
        <f t="shared" si="0"/>
        <v>0</v>
      </c>
      <c r="BG13" s="22"/>
      <c r="BH13" s="22">
        <f t="shared" si="0"/>
        <v>163740000</v>
      </c>
      <c r="BI13" s="22"/>
      <c r="BJ13" s="22">
        <f t="shared" si="0"/>
        <v>0</v>
      </c>
      <c r="BK13" s="22"/>
      <c r="BL13" s="22">
        <f t="shared" si="0"/>
        <v>0</v>
      </c>
      <c r="BM13" s="22"/>
      <c r="BN13" s="22">
        <f t="shared" si="0"/>
        <v>52547000</v>
      </c>
      <c r="BO13" s="22"/>
      <c r="BP13" s="22">
        <f t="shared" si="0"/>
        <v>44000000</v>
      </c>
      <c r="BQ13" s="22"/>
      <c r="BR13" s="22">
        <f t="shared" si="0"/>
        <v>16500000</v>
      </c>
      <c r="BS13" s="22"/>
      <c r="BT13" s="22">
        <f t="shared" si="0"/>
        <v>0</v>
      </c>
      <c r="BU13" s="22"/>
      <c r="BV13" s="22">
        <f t="shared" si="0"/>
        <v>0</v>
      </c>
      <c r="BW13" s="22"/>
      <c r="BX13" s="22">
        <f t="shared" si="0"/>
        <v>72000000</v>
      </c>
      <c r="BY13" s="22"/>
      <c r="BZ13" s="22">
        <f t="shared" si="0"/>
        <v>0</v>
      </c>
      <c r="CA13" s="22"/>
    </row>
  </sheetData>
  <autoFilter ref="A6:CA13" xr:uid="{00000000-0001-0000-0000-000000000000}"/>
  <sortState xmlns:xlrd2="http://schemas.microsoft.com/office/spreadsheetml/2017/richdata2" ref="B8:B12">
    <sortCondition ref="B8:B12"/>
  </sortState>
  <mergeCells count="36">
    <mergeCell ref="BR5:BS5"/>
    <mergeCell ref="BT5:BU5"/>
    <mergeCell ref="BV5:BW5"/>
    <mergeCell ref="BX5:BY5"/>
    <mergeCell ref="BZ5:CA5"/>
    <mergeCell ref="BH5:BI5"/>
    <mergeCell ref="BJ5:BK5"/>
    <mergeCell ref="BL5:BM5"/>
    <mergeCell ref="BN5:BO5"/>
    <mergeCell ref="BP5:BQ5"/>
    <mergeCell ref="AX5:AY5"/>
    <mergeCell ref="AZ5:BA5"/>
    <mergeCell ref="BB5:BC5"/>
    <mergeCell ref="BD5:BE5"/>
    <mergeCell ref="BF5:BG5"/>
    <mergeCell ref="AN5:AO5"/>
    <mergeCell ref="AP5:AQ5"/>
    <mergeCell ref="AR5:AS5"/>
    <mergeCell ref="AT5:AU5"/>
    <mergeCell ref="AV5:AW5"/>
    <mergeCell ref="AD5:AE5"/>
    <mergeCell ref="AF5:AG5"/>
    <mergeCell ref="AH5:AI5"/>
    <mergeCell ref="AJ5:AK5"/>
    <mergeCell ref="AL5:AM5"/>
    <mergeCell ref="T5:U5"/>
    <mergeCell ref="V5:W5"/>
    <mergeCell ref="X5:Y5"/>
    <mergeCell ref="Z5:AA5"/>
    <mergeCell ref="AB5:AC5"/>
    <mergeCell ref="Q13:R13"/>
    <mergeCell ref="A1:S1"/>
    <mergeCell ref="A2:S2"/>
    <mergeCell ref="A3:S3"/>
    <mergeCell ref="A5:S5"/>
    <mergeCell ref="A4:S4"/>
  </mergeCells>
  <pageMargins left="0.39370078740157483" right="0.39370078740157483" top="0.59055118110236227" bottom="0.39370078740157483" header="0.19685039370078741" footer="0.11811023622047245"/>
  <pageSetup paperSize="9" orientation="landscape" r:id="rId1"/>
  <headerFooter>
    <oddFooter>&amp;C&amp;7&amp;P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D9EC-2920-48E3-9901-C19D0A4CD22E}">
  <sheetPr>
    <pageSetUpPr fitToPage="1"/>
  </sheetPr>
  <dimension ref="A1:L13"/>
  <sheetViews>
    <sheetView zoomScale="85" zoomScaleNormal="85" zoomScalePageLayoutView="85" workbookViewId="0">
      <pane ySplit="6" topLeftCell="A7" activePane="bottomLeft" state="frozen"/>
      <selection activeCell="I293" sqref="I293"/>
      <selection pane="bottomLeft" activeCell="J18" sqref="J18"/>
    </sheetView>
  </sheetViews>
  <sheetFormatPr defaultColWidth="9.140625" defaultRowHeight="16.5" x14ac:dyDescent="0.25"/>
  <cols>
    <col min="1" max="1" width="5.5703125" style="17" customWidth="1"/>
    <col min="2" max="2" width="9.42578125" style="17" customWidth="1"/>
    <col min="3" max="3" width="16" style="19" customWidth="1"/>
    <col min="4" max="4" width="31.85546875" style="18" customWidth="1"/>
    <col min="5" max="5" width="18.7109375" style="18" customWidth="1"/>
    <col min="6" max="6" width="14.28515625" style="18" customWidth="1"/>
    <col min="7" max="7" width="20.7109375" style="19" customWidth="1"/>
    <col min="8" max="8" width="14.85546875" style="19" customWidth="1"/>
    <col min="9" max="9" width="48" style="19" customWidth="1"/>
    <col min="10" max="10" width="19.7109375" style="19" customWidth="1"/>
    <col min="11" max="11" width="19.85546875" style="19" customWidth="1"/>
    <col min="12" max="12" width="5.28515625" style="17" customWidth="1"/>
    <col min="13" max="16384" width="9.140625" style="9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 t="s">
        <v>145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33" t="s">
        <v>146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3" customFormat="1" ht="31.5" x14ac:dyDescent="0.25">
      <c r="A6" s="11" t="s">
        <v>1</v>
      </c>
      <c r="B6" s="11" t="s">
        <v>15</v>
      </c>
      <c r="C6" s="12" t="s">
        <v>39</v>
      </c>
      <c r="D6" s="11" t="s">
        <v>33</v>
      </c>
      <c r="E6" s="11" t="s">
        <v>87</v>
      </c>
      <c r="F6" s="11" t="s">
        <v>65</v>
      </c>
      <c r="G6" s="12" t="s">
        <v>88</v>
      </c>
      <c r="H6" s="12" t="s">
        <v>31</v>
      </c>
      <c r="I6" s="12" t="s">
        <v>32</v>
      </c>
      <c r="J6" s="12" t="s">
        <v>40</v>
      </c>
      <c r="K6" s="12" t="s">
        <v>64</v>
      </c>
      <c r="L6" s="11" t="s">
        <v>13</v>
      </c>
    </row>
    <row r="7" spans="1:12" s="13" customFormat="1" ht="31.5" x14ac:dyDescent="0.25">
      <c r="A7" s="14">
        <v>1</v>
      </c>
      <c r="B7" s="14">
        <v>301</v>
      </c>
      <c r="C7" s="15" t="s">
        <v>66</v>
      </c>
      <c r="D7" s="14" t="s">
        <v>57</v>
      </c>
      <c r="E7" s="14" t="s">
        <v>89</v>
      </c>
      <c r="F7" s="14">
        <f>COUNTIF(DMTT!$S$7:$S$12,DSNT!B7)</f>
        <v>1</v>
      </c>
      <c r="G7" s="15">
        <f>SUMIF(DMTT!$S$7:$S$12,DSNT!B7,DMTT!$R$7:$R$12)</f>
        <v>1988350000</v>
      </c>
      <c r="H7" s="24" t="s">
        <v>69</v>
      </c>
      <c r="I7" s="15" t="s">
        <v>70</v>
      </c>
      <c r="J7" s="15" t="s">
        <v>71</v>
      </c>
      <c r="K7" s="15" t="s">
        <v>72</v>
      </c>
      <c r="L7" s="14"/>
    </row>
    <row r="8" spans="1:12" s="13" customFormat="1" ht="31.5" x14ac:dyDescent="0.25">
      <c r="A8" s="14">
        <v>2</v>
      </c>
      <c r="B8" s="14">
        <v>280</v>
      </c>
      <c r="C8" s="15" t="s">
        <v>41</v>
      </c>
      <c r="D8" s="14" t="s">
        <v>28</v>
      </c>
      <c r="E8" s="14" t="s">
        <v>90</v>
      </c>
      <c r="F8" s="14">
        <f>COUNTIF(DMTT!$S$7:$S$12,DSNT!B8)</f>
        <v>1</v>
      </c>
      <c r="G8" s="15">
        <f>SUMIF(DMTT!$S$7:$S$12,DSNT!B8,DMTT!$R$7:$R$12)</f>
        <v>1423170960</v>
      </c>
      <c r="H8" s="24" t="s">
        <v>73</v>
      </c>
      <c r="I8" s="15" t="s">
        <v>74</v>
      </c>
      <c r="J8" s="15" t="s">
        <v>75</v>
      </c>
      <c r="K8" s="15" t="s">
        <v>76</v>
      </c>
      <c r="L8" s="14"/>
    </row>
    <row r="9" spans="1:12" s="13" customFormat="1" ht="31.5" x14ac:dyDescent="0.25">
      <c r="A9" s="14">
        <v>3</v>
      </c>
      <c r="B9" s="14">
        <v>214</v>
      </c>
      <c r="C9" s="15" t="s">
        <v>156</v>
      </c>
      <c r="D9" s="14" t="s">
        <v>155</v>
      </c>
      <c r="E9" s="14" t="s">
        <v>157</v>
      </c>
      <c r="F9" s="14">
        <f>COUNTIF(DMTT!$S$7:$S$12,DSNT!B9)</f>
        <v>1</v>
      </c>
      <c r="G9" s="15">
        <f>SUMIF(DMTT!$S$7:$S$12,DSNT!B9,DMTT!$R$7:$R$12)</f>
        <v>1150260000</v>
      </c>
      <c r="H9" s="24" t="s">
        <v>158</v>
      </c>
      <c r="I9" s="15" t="s">
        <v>159</v>
      </c>
      <c r="J9" s="15" t="s">
        <v>160</v>
      </c>
      <c r="K9" s="15" t="s">
        <v>161</v>
      </c>
      <c r="L9" s="14"/>
    </row>
    <row r="10" spans="1:12" s="13" customFormat="1" ht="31.5" x14ac:dyDescent="0.25">
      <c r="A10" s="14">
        <v>4</v>
      </c>
      <c r="B10" s="14">
        <v>281</v>
      </c>
      <c r="C10" s="15" t="s">
        <v>67</v>
      </c>
      <c r="D10" s="14" t="s">
        <v>56</v>
      </c>
      <c r="E10" s="14" t="s">
        <v>91</v>
      </c>
      <c r="F10" s="14">
        <f>COUNTIF(DMTT!$S$7:$S$12,DSNT!B10)</f>
        <v>1</v>
      </c>
      <c r="G10" s="15">
        <f>SUMIF(DMTT!$S$7:$S$12,DSNT!B10,DMTT!$R$7:$R$12)</f>
        <v>373747000</v>
      </c>
      <c r="H10" s="24" t="s">
        <v>77</v>
      </c>
      <c r="I10" s="15" t="s">
        <v>78</v>
      </c>
      <c r="J10" s="15" t="s">
        <v>79</v>
      </c>
      <c r="K10" s="15" t="s">
        <v>80</v>
      </c>
      <c r="L10" s="14"/>
    </row>
    <row r="11" spans="1:12" s="13" customFormat="1" ht="31.5" x14ac:dyDescent="0.25">
      <c r="A11" s="14">
        <v>5</v>
      </c>
      <c r="B11" s="14">
        <v>242</v>
      </c>
      <c r="C11" s="15" t="s">
        <v>68</v>
      </c>
      <c r="D11" s="14" t="s">
        <v>58</v>
      </c>
      <c r="E11" s="14" t="s">
        <v>92</v>
      </c>
      <c r="F11" s="14">
        <f>COUNTIF(DMTT!$S$7:$S$12,DSNT!B11)</f>
        <v>1</v>
      </c>
      <c r="G11" s="15">
        <f>SUMIF(DMTT!$S$7:$S$12,DSNT!B11,DMTT!$R$7:$R$12)</f>
        <v>199926720</v>
      </c>
      <c r="H11" s="24" t="s">
        <v>81</v>
      </c>
      <c r="I11" s="15" t="s">
        <v>82</v>
      </c>
      <c r="J11" s="15" t="s">
        <v>83</v>
      </c>
      <c r="K11" s="15" t="s">
        <v>84</v>
      </c>
      <c r="L11" s="14"/>
    </row>
    <row r="12" spans="1:12" s="13" customFormat="1" ht="31.5" x14ac:dyDescent="0.25">
      <c r="A12" s="14">
        <v>6</v>
      </c>
      <c r="B12" s="14">
        <v>12</v>
      </c>
      <c r="C12" s="15" t="s">
        <v>42</v>
      </c>
      <c r="D12" s="14" t="s">
        <v>38</v>
      </c>
      <c r="E12" s="14" t="s">
        <v>93</v>
      </c>
      <c r="F12" s="14">
        <f>COUNTIF(DMTT!$S$7:$S$12,DSNT!B12)</f>
        <v>1</v>
      </c>
      <c r="G12" s="15">
        <f>SUMIF(DMTT!$S$7:$S$12,DSNT!B12,DMTT!$R$7:$R$12)</f>
        <v>144000000</v>
      </c>
      <c r="H12" s="24" t="s">
        <v>43</v>
      </c>
      <c r="I12" s="15" t="s">
        <v>44</v>
      </c>
      <c r="J12" s="15" t="s">
        <v>85</v>
      </c>
      <c r="K12" s="15" t="s">
        <v>86</v>
      </c>
      <c r="L12" s="14"/>
    </row>
    <row r="13" spans="1:12" x14ac:dyDescent="0.25">
      <c r="A13" s="23" t="s">
        <v>147</v>
      </c>
      <c r="B13" s="23"/>
      <c r="C13" s="16"/>
      <c r="D13" s="23"/>
      <c r="E13" s="23"/>
      <c r="F13" s="16">
        <f>SUM(F7:F12)</f>
        <v>6</v>
      </c>
      <c r="G13" s="16">
        <f>SUM(G7:G12)</f>
        <v>5279454680</v>
      </c>
      <c r="H13" s="16"/>
      <c r="I13" s="16"/>
      <c r="J13" s="16"/>
      <c r="K13" s="16"/>
      <c r="L13" s="23"/>
    </row>
  </sheetData>
  <autoFilter ref="A6:L13" xr:uid="{00000000-0009-0000-0000-000001000000}"/>
  <mergeCells count="4">
    <mergeCell ref="A1:L1"/>
    <mergeCell ref="A2:L2"/>
    <mergeCell ref="A3:L3"/>
    <mergeCell ref="A4:L4"/>
  </mergeCells>
  <pageMargins left="0.39370078740157483" right="0.39370078740157483" top="0.59055118110236227" bottom="0.39370078740157483" header="0.31496062992125984" footer="0.11811023622047245"/>
  <pageSetup paperSize="9" scale="61" fitToHeight="0" orientation="landscape" r:id="rId1"/>
  <headerFooter>
    <oddFooter>&amp;C&amp;"Times New Roman,Regular"&amp;8&amp;P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F3FD9C-B07A-4897-B6CA-639AE36DBAF7}"/>
</file>

<file path=customXml/itemProps2.xml><?xml version="1.0" encoding="utf-8"?>
<ds:datastoreItem xmlns:ds="http://schemas.openxmlformats.org/officeDocument/2006/customXml" ds:itemID="{42950CDF-D5DC-4258-BFB8-B439B2A05B5D}"/>
</file>

<file path=customXml/itemProps3.xml><?xml version="1.0" encoding="utf-8"?>
<ds:datastoreItem xmlns:ds="http://schemas.openxmlformats.org/officeDocument/2006/customXml" ds:itemID="{79BFF50F-9338-4334-93E6-2994AEA91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DMTT</vt:lpstr>
      <vt:lpstr>DSNT</vt:lpstr>
      <vt:lpstr>DMTT!Print_Titles</vt:lpstr>
      <vt:lpstr>DSNT!Print_Titles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Tuấn Đào</cp:lastModifiedBy>
  <cp:lastPrinted>2025-03-14T10:47:37Z</cp:lastPrinted>
  <dcterms:created xsi:type="dcterms:W3CDTF">2017-09-21T11:13:10Z</dcterms:created>
  <dcterms:modified xsi:type="dcterms:W3CDTF">2025-03-14T10:48:29Z</dcterms:modified>
</cp:coreProperties>
</file>