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0170" windowHeight="7290"/>
  </bookViews>
  <sheets>
    <sheet name="QĐ" sheetId="8" r:id="rId1"/>
    <sheet name="Sheet1" sheetId="9" r:id="rId2"/>
  </sheets>
  <definedNames>
    <definedName name="_xlnm._FilterDatabase" localSheetId="0" hidden="1">QĐ!$A$6:$AV$6</definedName>
    <definedName name="_xlnm.Print_Titles" localSheetId="0">QĐ!$A:$A,QĐ!$6:$6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8" l="1"/>
  <c r="M22" i="8"/>
  <c r="A22" i="8"/>
  <c r="M19" i="8" l="1"/>
  <c r="P22" i="8" l="1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M8" i="8"/>
  <c r="M9" i="8"/>
  <c r="M10" i="8"/>
  <c r="M11" i="8"/>
  <c r="M12" i="8"/>
  <c r="M13" i="8"/>
  <c r="M14" i="8"/>
  <c r="M15" i="8"/>
  <c r="M16" i="8"/>
  <c r="M17" i="8"/>
  <c r="M18" i="8"/>
  <c r="M20" i="8"/>
  <c r="M21" i="8"/>
  <c r="M7" i="8"/>
</calcChain>
</file>

<file path=xl/sharedStrings.xml><?xml version="1.0" encoding="utf-8"?>
<sst xmlns="http://schemas.openxmlformats.org/spreadsheetml/2006/main" count="172" uniqueCount="122">
  <si>
    <t>PHỤ LỤC</t>
  </si>
  <si>
    <t>STT</t>
  </si>
  <si>
    <t>Đơn vị tính</t>
  </si>
  <si>
    <t>Nước sản xuất</t>
  </si>
  <si>
    <t>Quy cách đóng gói</t>
  </si>
  <si>
    <t>Số lượng</t>
  </si>
  <si>
    <t>Thành tiền</t>
  </si>
  <si>
    <t>Ghi chú</t>
  </si>
  <si>
    <t>31 TTYT H. Định Quán</t>
  </si>
  <si>
    <t>32 TTYT TP. Long Khánh</t>
  </si>
  <si>
    <t xml:space="preserve">33 TTYT H. Long Thành </t>
  </si>
  <si>
    <t>Việt Nam</t>
  </si>
  <si>
    <t>DANH MỤC TRÚNG THẦU</t>
  </si>
  <si>
    <t>STT trong HSMT</t>
  </si>
  <si>
    <t>Tên thương mại</t>
  </si>
  <si>
    <t>Đơn giá trúng thầu
(có VAT)</t>
  </si>
  <si>
    <t xml:space="preserve">01. BV Đồng Nai </t>
  </si>
  <si>
    <t>02. BV Thống Nhất</t>
  </si>
  <si>
    <t>03. BV Da liễu</t>
  </si>
  <si>
    <t>04. BV Nhi</t>
  </si>
  <si>
    <t>05. BV Phổi</t>
  </si>
  <si>
    <t>06. BV YDCT</t>
  </si>
  <si>
    <t>07. BV Định Quán</t>
  </si>
  <si>
    <t>08. BV Long Khánh</t>
  </si>
  <si>
    <t xml:space="preserve">09. BV Long Thành </t>
  </si>
  <si>
    <t xml:space="preserve">10. TTYT Biên Hòa </t>
  </si>
  <si>
    <t>11. TTYT H. Cẩm Mỹ</t>
  </si>
  <si>
    <t>12. TTYT H. Thống Nhất</t>
  </si>
  <si>
    <t>13. TTYT H. Nhơn Trạch</t>
  </si>
  <si>
    <t>14. TTYT H. Tân Phú</t>
  </si>
  <si>
    <t>15. TTYT H. Trảng Bom</t>
  </si>
  <si>
    <t>16. TTYT H. Vĩnh Cửu</t>
  </si>
  <si>
    <t>17. TTYT H. Xuân Lộc</t>
  </si>
  <si>
    <t>19. TT CSSKSS</t>
  </si>
  <si>
    <t>20. CCDS KHHGD</t>
  </si>
  <si>
    <t>21. TTPC HIV/AIDS</t>
  </si>
  <si>
    <t>22. TT KSBT (CDC)</t>
  </si>
  <si>
    <t>23. VPYTT</t>
  </si>
  <si>
    <t>24. TT RHM</t>
  </si>
  <si>
    <t>25. BV TTTW2</t>
  </si>
  <si>
    <t>26. BV 7B</t>
  </si>
  <si>
    <t xml:space="preserve">27. Trường Lục quân 2 </t>
  </si>
  <si>
    <t>28. Lữ Đoàn 25</t>
  </si>
  <si>
    <t>29. Lữ Đoàn 26</t>
  </si>
  <si>
    <t>30. Bộ CHQS ĐN</t>
  </si>
  <si>
    <t>34 TTBVSKLĐ&amp;MT</t>
  </si>
  <si>
    <t>Mỹ</t>
  </si>
  <si>
    <t>TỔNG CÔNG TY THIẾT BỊ Y TẾ VIỆT NAM - CTCP</t>
  </si>
  <si>
    <t>Đức</t>
  </si>
  <si>
    <t>Hàn Quốc</t>
  </si>
  <si>
    <t>Nhóm theo TT 04/2017/TT-BYT</t>
  </si>
  <si>
    <t>Tên vật tư y tế 
theo HSMT</t>
  </si>
  <si>
    <t>Hãng sản xuất</t>
  </si>
  <si>
    <t>Nhà thầu trúng thầu</t>
  </si>
  <si>
    <t>Trung Quốc</t>
  </si>
  <si>
    <t>Miếng</t>
  </si>
  <si>
    <t>CÔNG TY CỔ PHẦN SINH</t>
  </si>
  <si>
    <t>Cái</t>
  </si>
  <si>
    <t>CÔNG TY TNHH THIẾT BỊ Y TẾ ĐỨC LỘC</t>
  </si>
  <si>
    <t xml:space="preserve">Cái
</t>
  </si>
  <si>
    <t>cái</t>
  </si>
  <si>
    <t>CÔNG TY TNHH THIẾT BỊ Y TẾ LIÊN NHA</t>
  </si>
  <si>
    <t>CÔNG TY CỔ PHẦN DƯỢC PHẨM TRUNG ƯƠNG CPC1</t>
  </si>
  <si>
    <t>Cái/ gói</t>
  </si>
  <si>
    <t>Hitec</t>
  </si>
  <si>
    <t>Thụy Sĩ</t>
  </si>
  <si>
    <t>1 cái/ túi</t>
  </si>
  <si>
    <t>tép</t>
  </si>
  <si>
    <t>Unilene S.A.C</t>
  </si>
  <si>
    <t>Peru</t>
  </si>
  <si>
    <t>ulrich GmbH &amp; Co., KG</t>
  </si>
  <si>
    <t>U&amp;I</t>
  </si>
  <si>
    <t>1Cái / Gói</t>
  </si>
  <si>
    <t>Cái/gói</t>
  </si>
  <si>
    <t>Vít đơn trục mũ vít bước ren vuông</t>
  </si>
  <si>
    <t>Miếng ghép đĩa đệm cột sống lưng ngực dạng cong, phần đầu được bo tròn</t>
  </si>
  <si>
    <t>Miếng ghép đĩa đệm cột sống lưng ngực dạng cong pezo-T, phần đầu được bo tròn</t>
  </si>
  <si>
    <t>Nẹp dọc cột sống lưng ngực đường kính 6.0mm, dài 500mm</t>
  </si>
  <si>
    <t>Nẹp dọc cột sống lưng ngực uCentum đường kính 6.0mm, dài 500mm</t>
  </si>
  <si>
    <t>Nẹp dọc đường kính 6.0mm, màu xanh, dài 130mm-200mm.</t>
  </si>
  <si>
    <t>Nẹp dọc đường kính 6.0mm, màu xanh CosmicMIA, dài 130mm-200mm.</t>
  </si>
  <si>
    <t>Nẹp nối ngang xoay góc 20 độ</t>
  </si>
  <si>
    <t>Nẹp nối ngang xoay góc 20 độ, uCentum</t>
  </si>
  <si>
    <t>Ốc khóa trong bước ren vuông</t>
  </si>
  <si>
    <t>Ốc khóa trong bước ren vuông uCentum</t>
  </si>
  <si>
    <t>Ốc khóa trong màu xanh</t>
  </si>
  <si>
    <t>Ốc khóa trong màu xanh CosmicMIA</t>
  </si>
  <si>
    <t>Vít đa trục mũ vít bước ren vuông</t>
  </si>
  <si>
    <t>Vít đa trục mũ vít bước ren vuông uCentum</t>
  </si>
  <si>
    <t>Vít đơn trục mũ vít bước ren vuông uCentum</t>
  </si>
  <si>
    <t>Băng cá nhân 20mmx60mm</t>
  </si>
  <si>
    <t>Urgo Durable 2cm x 6cm</t>
  </si>
  <si>
    <t>Kim chạy thận nhân tạo</t>
  </si>
  <si>
    <t>Kim chạy thận nhân tạo (Bộ kim cánh ống thông AVF) 16G</t>
  </si>
  <si>
    <t>Sonde Foley 2 nhánh các số</t>
  </si>
  <si>
    <t>Chỉ tự tiêu POLYGLATIN các số</t>
  </si>
  <si>
    <t>Sò đánh bóng</t>
  </si>
  <si>
    <t>GSELL Medical Plastics AG</t>
  </si>
  <si>
    <t>ulrich GmbH &amp; Co., KG1</t>
  </si>
  <si>
    <t>Urgo Healthcare Products Co., Ltd</t>
  </si>
  <si>
    <t>Thái Lan</t>
  </si>
  <si>
    <t>Perfect</t>
  </si>
  <si>
    <t>Ortho</t>
  </si>
  <si>
    <t>Hộp 102 miếng</t>
  </si>
  <si>
    <t xml:space="preserve">1 Cái/ Gói; 100 Cái/Hộp </t>
  </si>
  <si>
    <t>12 tép/ sợi</t>
  </si>
  <si>
    <t>Hộp/ 200 cái</t>
  </si>
  <si>
    <t>CÔNG TY TNHH DƯỢC KIM ĐÔ</t>
  </si>
  <si>
    <t>BỘ</t>
  </si>
  <si>
    <t>KH</t>
  </si>
  <si>
    <t>GÓI THẦU SỐ 05: VẬT TƯ Y TẾ (LẦN 3)</t>
  </si>
  <si>
    <t>(Đính kèm Quyết định số            /QĐ-SYT ngày     tháng  12  năm 2020 của Giám đốc Sở Y tế Đồng Nai)</t>
  </si>
  <si>
    <t>Thanh ngang các cỡ</t>
  </si>
  <si>
    <t>Thanh ngang các cỡ Transverse Connectors, vật liệu Titanium</t>
  </si>
  <si>
    <t>Đàm phán sau 10/12/2020. Giảm giá.</t>
  </si>
  <si>
    <t>Vít đa trục cột sống lưng có ren bén, nhuyễn đóng gói tiệt trùng sẵn kèm vít khóa trong</t>
  </si>
  <si>
    <t>Vít đa trục ROMEO cột sống lưng có ren bén, nhuyễn đóng gói tiệt trùng sẵn kèm vít khóa trong</t>
  </si>
  <si>
    <t>Spineart</t>
  </si>
  <si>
    <t>Hộp/1 cái</t>
  </si>
  <si>
    <t>CÔNG TY TNHH THƯƠNG MẠI - DỊCH VỤ VÀ SẢN XUẤT VIỆT TƯỜNG</t>
  </si>
  <si>
    <t>Họp rút</t>
  </si>
  <si>
    <t>Năm tỷ, sáu trăm bảy mươi lăm triệu, không trăm hai mươi mốt ngàn, bảy trăm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</si>
</sst>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###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1" fillId="0" borderId="4" xfId="0" applyFont="1" applyBorder="1" applyAlignment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3" fontId="7" fillId="0" borderId="3" xfId="0" applyNumberFormat="1" applyFont="1" applyBorder="1" applyAlignment="1" applyProtection="1">
      <alignment horizontal="center" vertical="center" wrapText="1"/>
      <protection hidden="1"/>
    </xf>
    <xf numFmtId="3" fontId="5" fillId="0" borderId="3" xfId="0" applyNumberFormat="1" applyFont="1" applyBorder="1" applyAlignment="1" applyProtection="1">
      <alignment horizontal="center" vertical="center" wrapText="1"/>
      <protection hidden="1"/>
    </xf>
    <xf numFmtId="3" fontId="7" fillId="0" borderId="5" xfId="0" applyNumberFormat="1" applyFont="1" applyBorder="1" applyAlignment="1" applyProtection="1">
      <alignment horizontal="center" vertical="center" wrapText="1"/>
      <protection hidden="1"/>
    </xf>
    <xf numFmtId="3" fontId="5" fillId="0" borderId="1" xfId="0" applyNumberFormat="1" applyFont="1" applyBorder="1" applyAlignment="1" applyProtection="1">
      <alignment horizontal="center" vertical="center" textRotation="90" wrapText="1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3" fontId="9" fillId="0" borderId="1" xfId="1" applyNumberFormat="1" applyFont="1" applyFill="1" applyBorder="1" applyAlignment="1" applyProtection="1">
      <alignment horizontal="center" vertical="center" wrapText="1"/>
    </xf>
    <xf numFmtId="3" fontId="6" fillId="0" borderId="0" xfId="0" applyNumberFormat="1" applyFont="1"/>
    <xf numFmtId="3" fontId="9" fillId="0" borderId="6" xfId="1" applyNumberFormat="1" applyFont="1" applyFill="1" applyBorder="1" applyAlignment="1" applyProtection="1">
      <alignment horizontal="center" vertical="center" wrapText="1"/>
    </xf>
    <xf numFmtId="0" fontId="9" fillId="0" borderId="8" xfId="1" applyNumberFormat="1" applyFont="1" applyFill="1" applyBorder="1" applyAlignment="1" applyProtection="1">
      <alignment horizontal="center" vertical="center" wrapText="1"/>
    </xf>
    <xf numFmtId="0" fontId="9" fillId="0" borderId="9" xfId="1" applyNumberFormat="1" applyFont="1" applyFill="1" applyBorder="1" applyAlignment="1" applyProtection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10" xfId="0" applyNumberFormat="1" applyFont="1" applyBorder="1" applyAlignment="1">
      <alignment horizontal="center" vertical="center" wrapText="1" readingOrder="1"/>
    </xf>
    <xf numFmtId="3" fontId="9" fillId="0" borderId="6" xfId="1" applyNumberFormat="1" applyFont="1" applyFill="1" applyBorder="1" applyAlignment="1" applyProtection="1">
      <alignment vertical="center" wrapText="1"/>
    </xf>
    <xf numFmtId="49" fontId="10" fillId="0" borderId="7" xfId="0" applyNumberFormat="1" applyFont="1" applyBorder="1" applyAlignment="1">
      <alignment vertical="center" wrapText="1" readingOrder="1"/>
    </xf>
    <xf numFmtId="49" fontId="10" fillId="0" borderId="6" xfId="0" applyNumberFormat="1" applyFont="1" applyBorder="1" applyAlignment="1">
      <alignment vertical="center" wrapText="1" readingOrder="1"/>
    </xf>
    <xf numFmtId="49" fontId="10" fillId="0" borderId="1" xfId="0" applyNumberFormat="1" applyFont="1" applyBorder="1" applyAlignment="1">
      <alignment vertical="center" wrapText="1" readingOrder="1"/>
    </xf>
    <xf numFmtId="49" fontId="10" fillId="0" borderId="11" xfId="0" applyNumberFormat="1" applyFont="1" applyBorder="1" applyAlignment="1">
      <alignment vertical="center" wrapText="1" readingOrder="1"/>
    </xf>
    <xf numFmtId="49" fontId="10" fillId="0" borderId="10" xfId="0" applyNumberFormat="1" applyFont="1" applyBorder="1" applyAlignment="1">
      <alignment vertical="center" wrapText="1" readingOrder="1"/>
    </xf>
    <xf numFmtId="3" fontId="9" fillId="0" borderId="7" xfId="1" applyNumberFormat="1" applyFont="1" applyFill="1" applyBorder="1" applyAlignment="1" applyProtection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17" workbookViewId="0">
      <selection activeCell="M22" sqref="M22"/>
    </sheetView>
  </sheetViews>
  <sheetFormatPr defaultRowHeight="15" x14ac:dyDescent="0.25"/>
  <cols>
    <col min="1" max="1" width="4.140625" customWidth="1"/>
    <col min="2" max="2" width="5.42578125" customWidth="1"/>
    <col min="3" max="3" width="5.85546875" customWidth="1"/>
    <col min="4" max="4" width="12.7109375" customWidth="1"/>
    <col min="5" max="5" width="15.5703125" customWidth="1"/>
    <col min="6" max="6" width="10.5703125" customWidth="1"/>
    <col min="7" max="7" width="8.42578125" customWidth="1"/>
    <col min="8" max="8" width="10" customWidth="1"/>
    <col min="9" max="9" width="7.5703125" customWidth="1"/>
    <col min="10" max="10" width="18.140625" customWidth="1"/>
    <col min="11" max="11" width="14.140625" customWidth="1"/>
    <col min="12" max="12" width="11.140625" style="2" customWidth="1"/>
    <col min="13" max="13" width="12.85546875" customWidth="1"/>
    <col min="14" max="14" width="7" customWidth="1"/>
    <col min="15" max="15" width="8.42578125" customWidth="1"/>
    <col min="16" max="18" width="9.140625" customWidth="1"/>
  </cols>
  <sheetData>
    <row r="1" spans="1:48" s="1" customFormat="1" x14ac:dyDescent="0.25">
      <c r="A1" s="3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"/>
      <c r="O1" s="3"/>
      <c r="P1" s="3"/>
      <c r="Q1" s="3"/>
    </row>
    <row r="2" spans="1:48" s="1" customFormat="1" x14ac:dyDescent="0.25">
      <c r="A2" s="3"/>
      <c r="B2" s="34" t="s">
        <v>12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</row>
    <row r="3" spans="1:48" s="1" customFormat="1" x14ac:dyDescent="0.25">
      <c r="A3" s="3"/>
      <c r="B3" s="34" t="s">
        <v>110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"/>
      <c r="O3" s="3"/>
      <c r="P3" s="3"/>
      <c r="Q3" s="3"/>
    </row>
    <row r="4" spans="1:48" s="1" customFormat="1" x14ac:dyDescent="0.25">
      <c r="A4" s="4"/>
      <c r="B4" s="35" t="s">
        <v>111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4"/>
      <c r="O4" s="4"/>
      <c r="P4" s="4"/>
      <c r="Q4" s="4"/>
    </row>
    <row r="5" spans="1:48" s="1" customFormat="1" ht="20.25" customHeight="1" x14ac:dyDescent="0.25">
      <c r="A5" s="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5"/>
      <c r="O5" s="5"/>
      <c r="P5" s="5"/>
      <c r="Q5" s="5"/>
    </row>
    <row r="6" spans="1:48" s="8" customFormat="1" ht="84" x14ac:dyDescent="0.25">
      <c r="A6" s="17" t="s">
        <v>1</v>
      </c>
      <c r="B6" s="6" t="s">
        <v>50</v>
      </c>
      <c r="C6" s="6" t="s">
        <v>13</v>
      </c>
      <c r="D6" s="6" t="s">
        <v>51</v>
      </c>
      <c r="E6" s="6" t="s">
        <v>14</v>
      </c>
      <c r="F6" s="6" t="s">
        <v>2</v>
      </c>
      <c r="G6" s="6" t="s">
        <v>52</v>
      </c>
      <c r="H6" s="6" t="s">
        <v>3</v>
      </c>
      <c r="I6" s="6" t="s">
        <v>4</v>
      </c>
      <c r="J6" s="6" t="s">
        <v>53</v>
      </c>
      <c r="K6" s="6" t="s">
        <v>15</v>
      </c>
      <c r="L6" s="6" t="s">
        <v>5</v>
      </c>
      <c r="M6" s="6" t="s">
        <v>6</v>
      </c>
      <c r="N6" s="17" t="s">
        <v>7</v>
      </c>
      <c r="O6" s="7" t="s">
        <v>16</v>
      </c>
      <c r="P6" s="7" t="s">
        <v>17</v>
      </c>
      <c r="Q6" s="7" t="s">
        <v>18</v>
      </c>
      <c r="R6" s="7" t="s">
        <v>19</v>
      </c>
      <c r="S6" s="7" t="s">
        <v>20</v>
      </c>
      <c r="T6" s="7" t="s">
        <v>21</v>
      </c>
      <c r="U6" s="7" t="s">
        <v>22</v>
      </c>
      <c r="V6" s="7" t="s">
        <v>23</v>
      </c>
      <c r="W6" s="7" t="s">
        <v>24</v>
      </c>
      <c r="X6" s="7" t="s">
        <v>25</v>
      </c>
      <c r="Y6" s="7" t="s">
        <v>26</v>
      </c>
      <c r="Z6" s="7" t="s">
        <v>27</v>
      </c>
      <c r="AA6" s="7" t="s">
        <v>28</v>
      </c>
      <c r="AB6" s="7" t="s">
        <v>29</v>
      </c>
      <c r="AC6" s="7" t="s">
        <v>30</v>
      </c>
      <c r="AD6" s="7" t="s">
        <v>31</v>
      </c>
      <c r="AE6" s="7" t="s">
        <v>32</v>
      </c>
      <c r="AF6" s="7" t="s">
        <v>33</v>
      </c>
      <c r="AG6" s="7" t="s">
        <v>34</v>
      </c>
      <c r="AH6" s="7" t="s">
        <v>35</v>
      </c>
      <c r="AI6" s="7" t="s">
        <v>36</v>
      </c>
      <c r="AJ6" s="7" t="s">
        <v>37</v>
      </c>
      <c r="AK6" s="7" t="s">
        <v>38</v>
      </c>
      <c r="AL6" s="7" t="s">
        <v>39</v>
      </c>
      <c r="AM6" s="7" t="s">
        <v>40</v>
      </c>
      <c r="AN6" s="7" t="s">
        <v>41</v>
      </c>
      <c r="AO6" s="7" t="s">
        <v>42</v>
      </c>
      <c r="AP6" s="7" t="s">
        <v>43</v>
      </c>
      <c r="AQ6" s="7" t="s">
        <v>44</v>
      </c>
      <c r="AR6" s="7" t="s">
        <v>8</v>
      </c>
      <c r="AS6" s="7" t="s">
        <v>9</v>
      </c>
      <c r="AT6" s="7" t="s">
        <v>10</v>
      </c>
      <c r="AU6" s="7" t="s">
        <v>45</v>
      </c>
    </row>
    <row r="7" spans="1:48" s="8" customFormat="1" ht="45" x14ac:dyDescent="0.25">
      <c r="A7" s="18">
        <v>1</v>
      </c>
      <c r="B7" s="18">
        <v>2</v>
      </c>
      <c r="C7" s="24">
        <v>11</v>
      </c>
      <c r="D7" s="29" t="s">
        <v>90</v>
      </c>
      <c r="E7" s="28" t="s">
        <v>91</v>
      </c>
      <c r="F7" s="29" t="s">
        <v>55</v>
      </c>
      <c r="G7" s="29" t="s">
        <v>99</v>
      </c>
      <c r="H7" s="29" t="s">
        <v>100</v>
      </c>
      <c r="I7" s="29" t="s">
        <v>103</v>
      </c>
      <c r="J7" s="29" t="s">
        <v>107</v>
      </c>
      <c r="K7" s="19">
        <v>460</v>
      </c>
      <c r="L7" s="19">
        <v>125200</v>
      </c>
      <c r="M7" s="19">
        <f>L7*K7</f>
        <v>57592000</v>
      </c>
      <c r="N7" s="19"/>
      <c r="O7" s="9"/>
      <c r="P7" s="9"/>
      <c r="Q7" s="9"/>
      <c r="R7" s="9"/>
      <c r="S7" s="9">
        <v>5000</v>
      </c>
      <c r="T7" s="9"/>
      <c r="U7" s="9"/>
      <c r="V7" s="9"/>
      <c r="W7" s="9"/>
      <c r="X7" s="9"/>
      <c r="Y7" s="9"/>
      <c r="Z7" s="9"/>
      <c r="AA7" s="9">
        <v>100000</v>
      </c>
      <c r="AB7" s="9"/>
      <c r="AC7" s="9">
        <v>20000</v>
      </c>
      <c r="AD7" s="9">
        <v>200</v>
      </c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t="s">
        <v>109</v>
      </c>
    </row>
    <row r="8" spans="1:48" s="8" customFormat="1" ht="33.75" x14ac:dyDescent="0.25">
      <c r="A8" s="18">
        <v>2</v>
      </c>
      <c r="B8" s="18">
        <v>3</v>
      </c>
      <c r="C8" s="24">
        <v>68</v>
      </c>
      <c r="D8" s="29" t="s">
        <v>92</v>
      </c>
      <c r="E8" s="28" t="s">
        <v>93</v>
      </c>
      <c r="F8" s="29" t="s">
        <v>57</v>
      </c>
      <c r="G8" s="29" t="s">
        <v>101</v>
      </c>
      <c r="H8" s="29" t="s">
        <v>11</v>
      </c>
      <c r="I8" s="29" t="s">
        <v>104</v>
      </c>
      <c r="J8" s="29" t="s">
        <v>58</v>
      </c>
      <c r="K8" s="19">
        <v>5434</v>
      </c>
      <c r="L8" s="19">
        <v>800</v>
      </c>
      <c r="M8" s="19">
        <f t="shared" ref="M8:M21" si="0">L8*K8</f>
        <v>4347200</v>
      </c>
      <c r="N8" s="19"/>
      <c r="O8" s="9"/>
      <c r="P8" s="9">
        <v>300</v>
      </c>
      <c r="Q8" s="9"/>
      <c r="R8" s="9"/>
      <c r="S8" s="9"/>
      <c r="T8" s="9"/>
      <c r="U8" s="9"/>
      <c r="V8" s="9"/>
      <c r="W8" s="9">
        <v>200</v>
      </c>
      <c r="X8" s="9"/>
      <c r="Y8" s="9"/>
      <c r="Z8" s="9"/>
      <c r="AA8" s="9"/>
      <c r="AB8" s="9"/>
      <c r="AC8" s="9">
        <v>300</v>
      </c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t="s">
        <v>109</v>
      </c>
    </row>
    <row r="9" spans="1:48" s="8" customFormat="1" ht="22.5" x14ac:dyDescent="0.25">
      <c r="A9" s="18">
        <v>3</v>
      </c>
      <c r="B9" s="22">
        <v>4</v>
      </c>
      <c r="C9" s="24">
        <v>104</v>
      </c>
      <c r="D9" s="29" t="s">
        <v>94</v>
      </c>
      <c r="E9" s="29" t="s">
        <v>94</v>
      </c>
      <c r="F9" s="29" t="s">
        <v>60</v>
      </c>
      <c r="G9" s="29" t="s">
        <v>64</v>
      </c>
      <c r="H9" s="29" t="s">
        <v>54</v>
      </c>
      <c r="I9" s="29" t="s">
        <v>66</v>
      </c>
      <c r="J9" s="29" t="s">
        <v>56</v>
      </c>
      <c r="K9" s="19">
        <v>9075</v>
      </c>
      <c r="L9" s="19">
        <v>2300</v>
      </c>
      <c r="M9" s="19">
        <f t="shared" si="0"/>
        <v>20872500</v>
      </c>
      <c r="N9" s="1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>
        <v>2000</v>
      </c>
      <c r="AB9" s="9"/>
      <c r="AC9" s="9"/>
      <c r="AD9" s="9">
        <v>300</v>
      </c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t="s">
        <v>109</v>
      </c>
    </row>
    <row r="10" spans="1:48" s="8" customFormat="1" ht="33.75" x14ac:dyDescent="0.25">
      <c r="A10" s="18">
        <v>4</v>
      </c>
      <c r="B10" s="18">
        <v>5</v>
      </c>
      <c r="C10" s="25">
        <v>141</v>
      </c>
      <c r="D10" s="30" t="s">
        <v>95</v>
      </c>
      <c r="E10" s="30" t="s">
        <v>95</v>
      </c>
      <c r="F10" s="30" t="s">
        <v>67</v>
      </c>
      <c r="G10" s="30" t="s">
        <v>68</v>
      </c>
      <c r="H10" s="30" t="s">
        <v>69</v>
      </c>
      <c r="I10" s="30" t="s">
        <v>105</v>
      </c>
      <c r="J10" s="30" t="s">
        <v>56</v>
      </c>
      <c r="K10" s="19">
        <v>37360</v>
      </c>
      <c r="L10" s="19">
        <v>1000</v>
      </c>
      <c r="M10" s="19">
        <f t="shared" si="0"/>
        <v>37360000</v>
      </c>
      <c r="N10" s="1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>
        <v>500</v>
      </c>
      <c r="AD10" s="9"/>
      <c r="AE10" s="9">
        <v>500</v>
      </c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t="s">
        <v>109</v>
      </c>
    </row>
    <row r="11" spans="1:48" s="8" customFormat="1" ht="56.25" x14ac:dyDescent="0.25">
      <c r="A11" s="18">
        <v>5</v>
      </c>
      <c r="B11" s="18">
        <v>6</v>
      </c>
      <c r="C11" s="25">
        <v>175</v>
      </c>
      <c r="D11" s="30" t="s">
        <v>75</v>
      </c>
      <c r="E11" s="30" t="s">
        <v>76</v>
      </c>
      <c r="F11" s="30" t="s">
        <v>57</v>
      </c>
      <c r="G11" s="30" t="s">
        <v>97</v>
      </c>
      <c r="H11" s="30" t="s">
        <v>65</v>
      </c>
      <c r="I11" s="30" t="s">
        <v>63</v>
      </c>
      <c r="J11" s="30" t="s">
        <v>47</v>
      </c>
      <c r="K11" s="19">
        <v>14000000</v>
      </c>
      <c r="L11" s="19">
        <v>50</v>
      </c>
      <c r="M11" s="19">
        <f t="shared" si="0"/>
        <v>700000000</v>
      </c>
      <c r="N11" s="19"/>
      <c r="O11" s="10">
        <v>50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t="s">
        <v>108</v>
      </c>
    </row>
    <row r="12" spans="1:48" s="8" customFormat="1" ht="56.25" x14ac:dyDescent="0.25">
      <c r="A12" s="18">
        <v>6</v>
      </c>
      <c r="B12" s="23">
        <v>7</v>
      </c>
      <c r="C12" s="26">
        <v>211</v>
      </c>
      <c r="D12" s="32" t="s">
        <v>77</v>
      </c>
      <c r="E12" s="31" t="s">
        <v>78</v>
      </c>
      <c r="F12" s="32" t="s">
        <v>57</v>
      </c>
      <c r="G12" s="32" t="s">
        <v>70</v>
      </c>
      <c r="H12" s="32" t="s">
        <v>48</v>
      </c>
      <c r="I12" s="32" t="s">
        <v>73</v>
      </c>
      <c r="J12" s="32" t="s">
        <v>47</v>
      </c>
      <c r="K12" s="19">
        <v>5500000</v>
      </c>
      <c r="L12" s="19">
        <v>20</v>
      </c>
      <c r="M12" s="19">
        <f t="shared" si="0"/>
        <v>110000000</v>
      </c>
      <c r="N12" s="19"/>
      <c r="O12" s="10">
        <v>20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t="s">
        <v>108</v>
      </c>
    </row>
    <row r="13" spans="1:48" s="8" customFormat="1" ht="45" x14ac:dyDescent="0.25">
      <c r="A13" s="18">
        <v>7</v>
      </c>
      <c r="B13" s="18">
        <v>7</v>
      </c>
      <c r="C13" s="24">
        <v>212</v>
      </c>
      <c r="D13" s="29" t="s">
        <v>79</v>
      </c>
      <c r="E13" s="28" t="s">
        <v>80</v>
      </c>
      <c r="F13" s="29" t="s">
        <v>57</v>
      </c>
      <c r="G13" s="29" t="s">
        <v>70</v>
      </c>
      <c r="H13" s="29" t="s">
        <v>48</v>
      </c>
      <c r="I13" s="29" t="s">
        <v>63</v>
      </c>
      <c r="J13" s="29" t="s">
        <v>47</v>
      </c>
      <c r="K13" s="19">
        <v>2600000</v>
      </c>
      <c r="L13" s="19">
        <v>10</v>
      </c>
      <c r="M13" s="19">
        <f t="shared" si="0"/>
        <v>26000000</v>
      </c>
      <c r="N13" s="19"/>
      <c r="O13" s="10">
        <v>10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t="s">
        <v>108</v>
      </c>
    </row>
    <row r="14" spans="1:48" s="8" customFormat="1" ht="33.75" x14ac:dyDescent="0.25">
      <c r="A14" s="18">
        <v>8</v>
      </c>
      <c r="B14" s="18">
        <v>7</v>
      </c>
      <c r="C14" s="24">
        <v>226</v>
      </c>
      <c r="D14" s="29" t="s">
        <v>81</v>
      </c>
      <c r="E14" s="28" t="s">
        <v>82</v>
      </c>
      <c r="F14" s="29" t="s">
        <v>57</v>
      </c>
      <c r="G14" s="29" t="s">
        <v>70</v>
      </c>
      <c r="H14" s="29" t="s">
        <v>48</v>
      </c>
      <c r="I14" s="29" t="s">
        <v>63</v>
      </c>
      <c r="J14" s="29" t="s">
        <v>47</v>
      </c>
      <c r="K14" s="19">
        <v>8755000</v>
      </c>
      <c r="L14" s="19">
        <v>10</v>
      </c>
      <c r="M14" s="19">
        <f t="shared" si="0"/>
        <v>87550000</v>
      </c>
      <c r="N14" s="19"/>
      <c r="O14" s="10">
        <v>10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t="s">
        <v>108</v>
      </c>
    </row>
    <row r="15" spans="1:48" s="8" customFormat="1" ht="33.75" x14ac:dyDescent="0.25">
      <c r="A15" s="18">
        <v>9</v>
      </c>
      <c r="B15" s="18">
        <v>7</v>
      </c>
      <c r="C15" s="24">
        <v>228</v>
      </c>
      <c r="D15" s="29" t="s">
        <v>83</v>
      </c>
      <c r="E15" s="28" t="s">
        <v>84</v>
      </c>
      <c r="F15" s="29" t="s">
        <v>57</v>
      </c>
      <c r="G15" s="29" t="s">
        <v>70</v>
      </c>
      <c r="H15" s="29" t="s">
        <v>48</v>
      </c>
      <c r="I15" s="29" t="s">
        <v>63</v>
      </c>
      <c r="J15" s="29" t="s">
        <v>47</v>
      </c>
      <c r="K15" s="19">
        <v>1000000</v>
      </c>
      <c r="L15" s="19">
        <v>300</v>
      </c>
      <c r="M15" s="19">
        <f t="shared" si="0"/>
        <v>300000000</v>
      </c>
      <c r="N15" s="19"/>
      <c r="O15" s="10">
        <v>300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t="s">
        <v>108</v>
      </c>
    </row>
    <row r="16" spans="1:48" s="8" customFormat="1" ht="33.75" x14ac:dyDescent="0.25">
      <c r="A16" s="18">
        <v>10</v>
      </c>
      <c r="B16" s="18">
        <v>7</v>
      </c>
      <c r="C16" s="24">
        <v>229</v>
      </c>
      <c r="D16" s="29" t="s">
        <v>85</v>
      </c>
      <c r="E16" s="28" t="s">
        <v>86</v>
      </c>
      <c r="F16" s="29" t="s">
        <v>57</v>
      </c>
      <c r="G16" s="29" t="s">
        <v>98</v>
      </c>
      <c r="H16" s="29" t="s">
        <v>48</v>
      </c>
      <c r="I16" s="29" t="s">
        <v>63</v>
      </c>
      <c r="J16" s="29" t="s">
        <v>47</v>
      </c>
      <c r="K16" s="19">
        <v>800000</v>
      </c>
      <c r="L16" s="19">
        <v>100</v>
      </c>
      <c r="M16" s="19">
        <f t="shared" si="0"/>
        <v>80000000</v>
      </c>
      <c r="N16" s="19"/>
      <c r="O16" s="10">
        <v>100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t="s">
        <v>108</v>
      </c>
    </row>
    <row r="17" spans="1:48" s="8" customFormat="1" ht="33.75" x14ac:dyDescent="0.25">
      <c r="A17" s="18">
        <v>11</v>
      </c>
      <c r="B17" s="18">
        <v>7</v>
      </c>
      <c r="C17" s="24">
        <v>248</v>
      </c>
      <c r="D17" s="29" t="s">
        <v>96</v>
      </c>
      <c r="E17" s="28" t="s">
        <v>96</v>
      </c>
      <c r="F17" s="29" t="s">
        <v>57</v>
      </c>
      <c r="G17" s="29" t="s">
        <v>102</v>
      </c>
      <c r="H17" s="29" t="s">
        <v>46</v>
      </c>
      <c r="I17" s="29" t="s">
        <v>106</v>
      </c>
      <c r="J17" s="29" t="s">
        <v>61</v>
      </c>
      <c r="K17" s="19">
        <v>3500</v>
      </c>
      <c r="L17" s="19">
        <v>26800</v>
      </c>
      <c r="M17" s="19">
        <f t="shared" si="0"/>
        <v>93800000</v>
      </c>
      <c r="N17" s="19"/>
      <c r="O17" s="10">
        <v>4000</v>
      </c>
      <c r="P17" s="10">
        <v>10000</v>
      </c>
      <c r="Q17" s="10"/>
      <c r="R17" s="10"/>
      <c r="S17" s="10"/>
      <c r="T17" s="10"/>
      <c r="U17" s="10"/>
      <c r="V17" s="10"/>
      <c r="W17" s="10">
        <v>10000</v>
      </c>
      <c r="X17" s="10"/>
      <c r="Y17" s="10">
        <v>600</v>
      </c>
      <c r="Z17" s="10"/>
      <c r="AA17" s="10">
        <v>400</v>
      </c>
      <c r="AB17" s="10"/>
      <c r="AC17" s="10"/>
      <c r="AD17" s="10">
        <v>900</v>
      </c>
      <c r="AE17" s="10">
        <v>900</v>
      </c>
      <c r="AF17" s="10"/>
      <c r="AG17" s="10"/>
      <c r="AH17" s="10"/>
      <c r="AI17" s="9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t="s">
        <v>109</v>
      </c>
    </row>
    <row r="18" spans="1:48" s="8" customFormat="1" ht="45" x14ac:dyDescent="0.25">
      <c r="A18" s="18">
        <v>12</v>
      </c>
      <c r="B18" s="18">
        <v>7</v>
      </c>
      <c r="C18" s="21">
        <v>252</v>
      </c>
      <c r="D18" s="29" t="s">
        <v>113</v>
      </c>
      <c r="E18" s="33" t="s">
        <v>112</v>
      </c>
      <c r="F18" s="27" t="s">
        <v>59</v>
      </c>
      <c r="G18" s="27" t="s">
        <v>71</v>
      </c>
      <c r="H18" s="27" t="s">
        <v>49</v>
      </c>
      <c r="I18" s="27" t="s">
        <v>72</v>
      </c>
      <c r="J18" s="27" t="s">
        <v>62</v>
      </c>
      <c r="K18" s="19">
        <v>5450000</v>
      </c>
      <c r="L18" s="19">
        <v>10</v>
      </c>
      <c r="M18" s="19">
        <f t="shared" si="0"/>
        <v>54500000</v>
      </c>
      <c r="N18" s="19"/>
      <c r="O18" s="10">
        <v>10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9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20" t="s">
        <v>114</v>
      </c>
    </row>
    <row r="19" spans="1:48" s="8" customFormat="1" ht="67.5" x14ac:dyDescent="0.25">
      <c r="A19" s="18">
        <v>13</v>
      </c>
      <c r="B19" s="18">
        <v>7</v>
      </c>
      <c r="C19" s="24">
        <v>268</v>
      </c>
      <c r="D19" s="29" t="s">
        <v>115</v>
      </c>
      <c r="E19" s="28" t="s">
        <v>116</v>
      </c>
      <c r="F19" s="29" t="s">
        <v>57</v>
      </c>
      <c r="G19" s="29" t="s">
        <v>117</v>
      </c>
      <c r="H19" s="29" t="s">
        <v>65</v>
      </c>
      <c r="I19" s="29" t="s">
        <v>118</v>
      </c>
      <c r="J19" s="29" t="s">
        <v>119</v>
      </c>
      <c r="K19" s="19">
        <v>6200000</v>
      </c>
      <c r="L19" s="19">
        <v>400</v>
      </c>
      <c r="M19" s="19">
        <f t="shared" si="0"/>
        <v>2480000000</v>
      </c>
      <c r="N19" s="19"/>
      <c r="O19" s="10">
        <v>400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t="s">
        <v>120</v>
      </c>
    </row>
    <row r="20" spans="1:48" s="8" customFormat="1" ht="33.75" x14ac:dyDescent="0.25">
      <c r="A20" s="18">
        <v>14</v>
      </c>
      <c r="B20" s="18">
        <v>7</v>
      </c>
      <c r="C20" s="24">
        <v>269</v>
      </c>
      <c r="D20" s="29" t="s">
        <v>87</v>
      </c>
      <c r="E20" s="28" t="s">
        <v>88</v>
      </c>
      <c r="F20" s="29" t="s">
        <v>57</v>
      </c>
      <c r="G20" s="29" t="s">
        <v>70</v>
      </c>
      <c r="H20" s="29" t="s">
        <v>48</v>
      </c>
      <c r="I20" s="29" t="s">
        <v>63</v>
      </c>
      <c r="J20" s="29" t="s">
        <v>47</v>
      </c>
      <c r="K20" s="19">
        <v>5665000</v>
      </c>
      <c r="L20" s="19">
        <v>200</v>
      </c>
      <c r="M20" s="19">
        <f t="shared" si="0"/>
        <v>1133000000</v>
      </c>
      <c r="N20" s="19"/>
      <c r="O20" s="10">
        <v>200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t="s">
        <v>108</v>
      </c>
    </row>
    <row r="21" spans="1:48" s="8" customFormat="1" ht="33.75" x14ac:dyDescent="0.25">
      <c r="A21" s="18">
        <v>15</v>
      </c>
      <c r="B21" s="18">
        <v>7</v>
      </c>
      <c r="C21" s="25">
        <v>271</v>
      </c>
      <c r="D21" s="29" t="s">
        <v>74</v>
      </c>
      <c r="E21" s="30" t="s">
        <v>89</v>
      </c>
      <c r="F21" s="30" t="s">
        <v>57</v>
      </c>
      <c r="G21" s="30" t="s">
        <v>70</v>
      </c>
      <c r="H21" s="30" t="s">
        <v>48</v>
      </c>
      <c r="I21" s="30" t="s">
        <v>63</v>
      </c>
      <c r="J21" s="30" t="s">
        <v>47</v>
      </c>
      <c r="K21" s="19">
        <v>4900000</v>
      </c>
      <c r="L21" s="19">
        <v>100</v>
      </c>
      <c r="M21" s="19">
        <f t="shared" si="0"/>
        <v>490000000</v>
      </c>
      <c r="N21" s="19"/>
      <c r="O21" s="10">
        <v>100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t="s">
        <v>108</v>
      </c>
    </row>
    <row r="22" spans="1:48" s="1" customFormat="1" ht="70.5" customHeight="1" x14ac:dyDescent="0.25">
      <c r="A22" s="11" t="str">
        <f>"Tổng cộng mặt hàng trúng thầu: "&amp;A21&amp;" ; Giá trị trúng thầu: "</f>
        <v xml:space="preserve">Tổng cộng mặt hàng trúng thầu: 15 ; Giá trị trúng thầu: </v>
      </c>
      <c r="B22" s="12"/>
      <c r="C22" s="12"/>
      <c r="D22" s="12"/>
      <c r="E22" s="12"/>
      <c r="F22" s="12"/>
      <c r="G22" s="12"/>
      <c r="H22" s="12"/>
      <c r="I22" s="12"/>
      <c r="J22" s="12"/>
      <c r="K22" s="13"/>
      <c r="L22" s="12"/>
      <c r="M22" s="14">
        <f>SUM(M7:M21)</f>
        <v>5675021700</v>
      </c>
      <c r="N22" s="15"/>
      <c r="O22" s="16">
        <f>SUMPRODUCT(O7:O21,$K$7:$K$21)</f>
        <v>5475050000</v>
      </c>
      <c r="P22" s="16">
        <f>SUMPRODUCT(P7:P21,$K$7:$K$21)</f>
        <v>36630200</v>
      </c>
      <c r="Q22" s="16">
        <f>SUMPRODUCT(Q7:Q21,$K$7:$K$21)</f>
        <v>0</v>
      </c>
      <c r="R22" s="16">
        <f>SUMPRODUCT(R7:R21,$K$7:$K$21)</f>
        <v>0</v>
      </c>
      <c r="S22" s="16">
        <f>SUMPRODUCT(S7:S21,$K$7:$K$21)</f>
        <v>2300000</v>
      </c>
      <c r="T22" s="16">
        <f>SUMPRODUCT(T7:T21,$K$7:$K$21)</f>
        <v>0</v>
      </c>
      <c r="U22" s="16">
        <f>SUMPRODUCT(U7:U21,$K$7:$K$21)</f>
        <v>0</v>
      </c>
      <c r="V22" s="16">
        <f>SUMPRODUCT(V7:V21,$K$7:$K$21)</f>
        <v>0</v>
      </c>
      <c r="W22" s="16">
        <f>SUMPRODUCT(W7:W21,$K$7:$K$21)</f>
        <v>36086800</v>
      </c>
      <c r="X22" s="16">
        <f>SUMPRODUCT(X7:X21,$K$7:$K$21)</f>
        <v>0</v>
      </c>
      <c r="Y22" s="16">
        <f>SUMPRODUCT(Y7:Y21,$K$7:$K$21)</f>
        <v>2100000</v>
      </c>
      <c r="Z22" s="16">
        <f>SUMPRODUCT(Z7:Z21,$K$7:$K$21)</f>
        <v>0</v>
      </c>
      <c r="AA22" s="16">
        <f>SUMPRODUCT(AA7:AA21,$K$7:$K$21)</f>
        <v>65550000</v>
      </c>
      <c r="AB22" s="16">
        <f>SUMPRODUCT(AB7:AB21,$K$7:$K$21)</f>
        <v>0</v>
      </c>
      <c r="AC22" s="16">
        <f>SUMPRODUCT(AC7:AC21,$K$7:$K$21)</f>
        <v>29510200</v>
      </c>
      <c r="AD22" s="16">
        <f>SUMPRODUCT(AD7:AD21,$K$7:$K$21)</f>
        <v>5964500</v>
      </c>
      <c r="AE22" s="16">
        <f>SUMPRODUCT(AE7:AE21,$K$7:$K$21)</f>
        <v>21830000</v>
      </c>
      <c r="AF22" s="16">
        <f>SUMPRODUCT(AF7:AF21,$K$7:$K$21)</f>
        <v>0</v>
      </c>
      <c r="AG22" s="16">
        <f>SUMPRODUCT(AG7:AG21,$K$7:$K$21)</f>
        <v>0</v>
      </c>
      <c r="AH22" s="16">
        <f>SUMPRODUCT(AH7:AH21,$K$7:$K$21)</f>
        <v>0</v>
      </c>
      <c r="AI22" s="16">
        <f>SUMPRODUCT(AI7:AI21,$K$7:$K$21)</f>
        <v>0</v>
      </c>
      <c r="AJ22" s="16">
        <f>SUMPRODUCT(AJ7:AJ21,$K$7:$K$21)</f>
        <v>0</v>
      </c>
      <c r="AK22" s="16">
        <f>SUMPRODUCT(AK7:AK21,$K$7:$K$21)</f>
        <v>0</v>
      </c>
      <c r="AL22" s="16">
        <f>SUMPRODUCT(AL7:AL21,$K$7:$K$21)</f>
        <v>0</v>
      </c>
      <c r="AM22" s="16">
        <f>SUMPRODUCT(AM7:AM21,$K$7:$K$21)</f>
        <v>0</v>
      </c>
      <c r="AN22" s="16">
        <f>SUMPRODUCT(AN7:AN21,$K$7:$K$21)</f>
        <v>0</v>
      </c>
      <c r="AO22" s="16">
        <f>SUMPRODUCT(AO7:AO21,$K$7:$K$21)</f>
        <v>0</v>
      </c>
      <c r="AP22" s="16">
        <f>SUMPRODUCT(AP7:AP21,$K$7:$K$21)</f>
        <v>0</v>
      </c>
      <c r="AQ22" s="16">
        <f>SUMPRODUCT(AQ7:AQ21,$K$7:$K$21)</f>
        <v>0</v>
      </c>
      <c r="AR22" s="16">
        <f>SUMPRODUCT(AR7:AR21,$K$7:$K$21)</f>
        <v>0</v>
      </c>
      <c r="AS22" s="16">
        <f>SUMPRODUCT(AS7:AS21,$K$7:$K$21)</f>
        <v>0</v>
      </c>
      <c r="AT22" s="16">
        <f>SUMPRODUCT(AT7:AT21,$K$7:$K$21)</f>
        <v>0</v>
      </c>
      <c r="AU22" s="16">
        <f>SUMPRODUCT(AU7:AU21,$K$7:$K$21)</f>
        <v>0</v>
      </c>
    </row>
  </sheetData>
  <autoFilter ref="A6:AV6">
    <sortState ref="A7:AV23">
      <sortCondition ref="C6"/>
    </sortState>
  </autoFilter>
  <mergeCells count="5">
    <mergeCell ref="B1:M1"/>
    <mergeCell ref="B2:M2"/>
    <mergeCell ref="B3:M3"/>
    <mergeCell ref="B4:M4"/>
    <mergeCell ref="B5:M5"/>
  </mergeCells>
  <pageMargins left="0.2" right="0.2" top="0.2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E8"/>
  <sheetViews>
    <sheetView workbookViewId="0">
      <selection activeCell="L6" sqref="L6"/>
    </sheetView>
  </sheetViews>
  <sheetFormatPr defaultRowHeight="15" x14ac:dyDescent="0.25"/>
  <cols>
    <col min="4" max="4" width="11" bestFit="1" customWidth="1"/>
  </cols>
  <sheetData>
    <row r="8" spans="4:5" x14ac:dyDescent="0.25">
      <c r="D8">
        <v>5675021700</v>
      </c>
      <c r="E8" t="s">
        <v>121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4C5CFB-E25D-4552-8D72-CAF5C3B6832C}"/>
</file>

<file path=customXml/itemProps2.xml><?xml version="1.0" encoding="utf-8"?>
<ds:datastoreItem xmlns:ds="http://schemas.openxmlformats.org/officeDocument/2006/customXml" ds:itemID="{8EA11C8B-45F9-4DBC-88E1-43143879F47F}"/>
</file>

<file path=customXml/itemProps3.xml><?xml version="1.0" encoding="utf-8"?>
<ds:datastoreItem xmlns:ds="http://schemas.openxmlformats.org/officeDocument/2006/customXml" ds:itemID="{B9D859DF-F7AD-417D-A1A3-1D7716802C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QĐ</vt:lpstr>
      <vt:lpstr>Sheet1</vt:lpstr>
      <vt:lpstr>QĐ!Print_Titles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2020-12-16T02:27:03Z</cp:lastPrinted>
  <dcterms:created xsi:type="dcterms:W3CDTF">2020-11-23T01:16:57Z</dcterms:created>
  <dcterms:modified xsi:type="dcterms:W3CDTF">2020-12-23T01:29:41Z</dcterms:modified>
</cp:coreProperties>
</file>