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THS HOI\Y TE LAO DONG\2023\SYT\KH\cham soc suc khoe nguoi lao dong\sua\"/>
    </mc:Choice>
  </mc:AlternateContent>
  <bookViews>
    <workbookView xWindow="480" yWindow="240" windowWidth="19155" windowHeight="6540"/>
  </bookViews>
  <sheets>
    <sheet name="TỔNG " sheetId="4" r:id="rId1"/>
  </sheets>
  <definedNames>
    <definedName name="_xlnm.Print_Titles" localSheetId="0">'TỔNG '!$5:$5</definedName>
  </definedNames>
  <calcPr calcId="162913"/>
</workbook>
</file>

<file path=xl/calcChain.xml><?xml version="1.0" encoding="utf-8"?>
<calcChain xmlns="http://schemas.openxmlformats.org/spreadsheetml/2006/main">
  <c r="M7" i="4" l="1"/>
  <c r="N7" i="4" s="1"/>
  <c r="M8" i="4"/>
  <c r="M9" i="4"/>
  <c r="M10" i="4"/>
  <c r="M11" i="4"/>
  <c r="M12" i="4"/>
  <c r="M13" i="4"/>
  <c r="N13" i="4" s="1"/>
  <c r="M14" i="4"/>
  <c r="M15" i="4"/>
  <c r="M16" i="4"/>
  <c r="M17" i="4"/>
  <c r="M18" i="4"/>
  <c r="N18" i="4" s="1"/>
  <c r="M19" i="4"/>
  <c r="M20" i="4"/>
  <c r="M21" i="4"/>
  <c r="M22" i="4"/>
  <c r="M23" i="4"/>
  <c r="N23" i="4" s="1"/>
  <c r="M24" i="4"/>
  <c r="M25" i="4"/>
  <c r="M26" i="4"/>
  <c r="M27" i="4"/>
  <c r="M28" i="4"/>
  <c r="M29" i="4"/>
  <c r="N29" i="4" s="1"/>
  <c r="M30" i="4"/>
  <c r="N30" i="4" s="1"/>
  <c r="M31" i="4"/>
  <c r="N31" i="4" s="1"/>
  <c r="M32" i="4"/>
  <c r="M33" i="4"/>
  <c r="M34" i="4"/>
  <c r="M35" i="4"/>
  <c r="M36" i="4"/>
  <c r="M37" i="4"/>
  <c r="N37" i="4" s="1"/>
  <c r="M38" i="4"/>
  <c r="M39" i="4"/>
  <c r="M40" i="4"/>
  <c r="M41" i="4"/>
  <c r="M42" i="4"/>
  <c r="M43" i="4"/>
  <c r="N43" i="4" s="1"/>
  <c r="M44" i="4"/>
  <c r="M45" i="4"/>
  <c r="M46" i="4"/>
  <c r="M47" i="4"/>
  <c r="M48" i="4"/>
  <c r="N48" i="4" s="1"/>
  <c r="M49" i="4"/>
  <c r="M50" i="4"/>
  <c r="M51" i="4"/>
  <c r="M52" i="4"/>
  <c r="M53" i="4"/>
  <c r="M54" i="4"/>
  <c r="M55" i="4"/>
  <c r="N55" i="4" s="1"/>
  <c r="M56" i="4"/>
  <c r="M57" i="4"/>
  <c r="M58" i="4"/>
  <c r="M59" i="4"/>
  <c r="M60" i="4"/>
  <c r="M61" i="4"/>
  <c r="M62" i="4"/>
  <c r="M63" i="4"/>
  <c r="N63" i="4" s="1"/>
  <c r="M64" i="4"/>
  <c r="M65" i="4"/>
  <c r="M66" i="4"/>
  <c r="M67" i="4"/>
  <c r="M68" i="4"/>
  <c r="M69" i="4"/>
  <c r="M70" i="4"/>
  <c r="M71" i="4"/>
  <c r="M72" i="4"/>
  <c r="M73" i="4"/>
  <c r="M74" i="4"/>
  <c r="M75" i="4"/>
  <c r="M76" i="4"/>
  <c r="M77" i="4"/>
  <c r="M78" i="4"/>
  <c r="M79" i="4"/>
  <c r="M80" i="4"/>
  <c r="N80" i="4" s="1"/>
  <c r="M81" i="4"/>
  <c r="N81" i="4" s="1"/>
  <c r="M82" i="4"/>
  <c r="N82" i="4" s="1"/>
  <c r="M83" i="4"/>
  <c r="N83" i="4" s="1"/>
  <c r="M84" i="4"/>
  <c r="N84" i="4" s="1"/>
  <c r="M85" i="4"/>
  <c r="N85" i="4" s="1"/>
  <c r="M86" i="4"/>
  <c r="N86" i="4" s="1"/>
  <c r="M87" i="4"/>
  <c r="M88" i="4"/>
  <c r="M89" i="4"/>
  <c r="M90" i="4"/>
  <c r="M91" i="4"/>
  <c r="M92" i="4"/>
  <c r="N92" i="4" s="1"/>
  <c r="M93" i="4"/>
  <c r="M94" i="4"/>
  <c r="M95" i="4"/>
  <c r="M96" i="4"/>
  <c r="M97" i="4"/>
  <c r="N97" i="4" s="1"/>
  <c r="M98" i="4"/>
  <c r="N98" i="4" s="1"/>
  <c r="M99" i="4"/>
  <c r="N99" i="4" s="1"/>
  <c r="M100" i="4"/>
  <c r="N100" i="4" s="1"/>
  <c r="M101" i="4"/>
  <c r="M102" i="4"/>
  <c r="M103" i="4"/>
  <c r="N103" i="4" s="1"/>
  <c r="M104" i="4"/>
  <c r="M105" i="4"/>
  <c r="M106" i="4"/>
  <c r="M107" i="4"/>
  <c r="M108" i="4"/>
  <c r="N108" i="4" s="1"/>
  <c r="M109" i="4"/>
  <c r="M110" i="4"/>
  <c r="M111" i="4"/>
  <c r="M112" i="4"/>
  <c r="M113" i="4"/>
  <c r="N113" i="4" s="1"/>
  <c r="M114" i="4"/>
  <c r="N114" i="4" s="1"/>
  <c r="M115" i="4"/>
  <c r="M116" i="4"/>
  <c r="M117" i="4"/>
  <c r="M118" i="4"/>
  <c r="M119" i="4"/>
  <c r="N119" i="4" s="1"/>
  <c r="M120" i="4"/>
  <c r="M121" i="4"/>
  <c r="M122" i="4"/>
  <c r="M123" i="4"/>
  <c r="M124" i="4"/>
  <c r="M125" i="4"/>
  <c r="N125" i="4" s="1"/>
  <c r="M126" i="4"/>
  <c r="N126" i="4" s="1"/>
  <c r="M127" i="4"/>
  <c r="M128" i="4"/>
  <c r="M129" i="4"/>
  <c r="M130" i="4"/>
  <c r="M131" i="4"/>
  <c r="M132" i="4"/>
  <c r="M133" i="4"/>
  <c r="M134" i="4"/>
  <c r="M135" i="4"/>
  <c r="N135" i="4" s="1"/>
  <c r="M136" i="4"/>
  <c r="N136" i="4" s="1"/>
  <c r="M137" i="4"/>
  <c r="N137" i="4" s="1"/>
  <c r="M138" i="4"/>
  <c r="M139" i="4"/>
  <c r="M140" i="4"/>
  <c r="N140" i="4" s="1"/>
  <c r="M141" i="4"/>
  <c r="N141" i="4" s="1"/>
  <c r="M142" i="4"/>
  <c r="M143" i="4"/>
  <c r="M144" i="4"/>
  <c r="M145" i="4"/>
  <c r="M146" i="4"/>
  <c r="N146" i="4" s="1"/>
  <c r="M147" i="4"/>
  <c r="M148" i="4"/>
  <c r="M149" i="4"/>
  <c r="N149" i="4" s="1"/>
  <c r="M150" i="4"/>
  <c r="M6" i="4" l="1"/>
  <c r="N6" i="4" s="1"/>
  <c r="G138" i="4" l="1"/>
  <c r="N138" i="4" s="1"/>
  <c r="G150" i="4" l="1"/>
  <c r="N150" i="4" s="1"/>
  <c r="G8" i="4" l="1"/>
  <c r="N8" i="4" s="1"/>
  <c r="G15" i="4" l="1"/>
  <c r="N15" i="4" s="1"/>
  <c r="G16" i="4"/>
  <c r="N16" i="4" s="1"/>
  <c r="G17" i="4"/>
  <c r="N17" i="4" s="1"/>
  <c r="G14" i="4"/>
  <c r="N14" i="4" s="1"/>
  <c r="G9" i="4" l="1"/>
  <c r="N9" i="4" s="1"/>
  <c r="G10" i="4"/>
  <c r="N10" i="4" s="1"/>
  <c r="G11" i="4"/>
  <c r="N11" i="4" s="1"/>
  <c r="G12" i="4"/>
  <c r="N12" i="4" s="1"/>
  <c r="F147" i="4" l="1"/>
  <c r="F148" i="4" s="1"/>
  <c r="G148" i="4" s="1"/>
  <c r="N148" i="4" s="1"/>
  <c r="G145" i="4"/>
  <c r="N145" i="4" s="1"/>
  <c r="G144" i="4"/>
  <c r="N144" i="4" s="1"/>
  <c r="G142" i="4"/>
  <c r="N142" i="4" s="1"/>
  <c r="G139" i="4"/>
  <c r="N139" i="4" s="1"/>
  <c r="G134" i="4"/>
  <c r="N134" i="4" s="1"/>
  <c r="G133" i="4"/>
  <c r="N133" i="4" s="1"/>
  <c r="G132" i="4"/>
  <c r="N132" i="4" s="1"/>
  <c r="G131" i="4"/>
  <c r="N131" i="4" s="1"/>
  <c r="G130" i="4"/>
  <c r="N130" i="4" s="1"/>
  <c r="G129" i="4"/>
  <c r="N129" i="4" s="1"/>
  <c r="G128" i="4"/>
  <c r="N128" i="4" s="1"/>
  <c r="G127" i="4"/>
  <c r="N127" i="4" s="1"/>
  <c r="G124" i="4"/>
  <c r="N124" i="4" s="1"/>
  <c r="G123" i="4"/>
  <c r="N123" i="4" s="1"/>
  <c r="G122" i="4"/>
  <c r="N122" i="4" s="1"/>
  <c r="G121" i="4"/>
  <c r="N121" i="4" s="1"/>
  <c r="G120" i="4"/>
  <c r="N120" i="4" s="1"/>
  <c r="G118" i="4"/>
  <c r="N118" i="4" s="1"/>
  <c r="G117" i="4"/>
  <c r="N117" i="4" s="1"/>
  <c r="G116" i="4"/>
  <c r="N116" i="4" s="1"/>
  <c r="G115" i="4"/>
  <c r="N115" i="4" s="1"/>
  <c r="G112" i="4"/>
  <c r="N112" i="4" s="1"/>
  <c r="G111" i="4"/>
  <c r="N111" i="4" s="1"/>
  <c r="G110" i="4"/>
  <c r="N110" i="4" s="1"/>
  <c r="G109" i="4"/>
  <c r="N109" i="4" s="1"/>
  <c r="G107" i="4"/>
  <c r="N107" i="4" s="1"/>
  <c r="G106" i="4"/>
  <c r="N106" i="4" s="1"/>
  <c r="G104" i="4"/>
  <c r="N104" i="4" s="1"/>
  <c r="G102" i="4"/>
  <c r="N102" i="4" s="1"/>
  <c r="G101" i="4"/>
  <c r="N101" i="4" s="1"/>
  <c r="G96" i="4"/>
  <c r="N96" i="4" s="1"/>
  <c r="G95" i="4"/>
  <c r="N95" i="4" s="1"/>
  <c r="G94" i="4"/>
  <c r="N94" i="4" s="1"/>
  <c r="G93" i="4"/>
  <c r="N93" i="4" s="1"/>
  <c r="G91" i="4"/>
  <c r="N91" i="4" s="1"/>
  <c r="G90" i="4"/>
  <c r="N90" i="4" s="1"/>
  <c r="G89" i="4"/>
  <c r="N89" i="4" s="1"/>
  <c r="G88" i="4"/>
  <c r="N88" i="4" s="1"/>
  <c r="G87" i="4"/>
  <c r="N87" i="4" s="1"/>
  <c r="G79" i="4"/>
  <c r="N79" i="4" s="1"/>
  <c r="G78" i="4"/>
  <c r="N78" i="4" s="1"/>
  <c r="G77" i="4"/>
  <c r="N77" i="4" s="1"/>
  <c r="G76" i="4"/>
  <c r="N76" i="4" s="1"/>
  <c r="G75" i="4"/>
  <c r="N75" i="4" s="1"/>
  <c r="G74" i="4"/>
  <c r="N74" i="4" s="1"/>
  <c r="G73" i="4"/>
  <c r="N73" i="4" s="1"/>
  <c r="G72" i="4"/>
  <c r="N72" i="4" s="1"/>
  <c r="G71" i="4"/>
  <c r="N71" i="4" s="1"/>
  <c r="G70" i="4"/>
  <c r="N70" i="4" s="1"/>
  <c r="G69" i="4"/>
  <c r="N69" i="4" s="1"/>
  <c r="G68" i="4"/>
  <c r="N68" i="4" s="1"/>
  <c r="G67" i="4"/>
  <c r="N67" i="4" s="1"/>
  <c r="G66" i="4"/>
  <c r="N66" i="4" s="1"/>
  <c r="G65" i="4"/>
  <c r="N65" i="4" s="1"/>
  <c r="G64" i="4"/>
  <c r="N64" i="4" s="1"/>
  <c r="G62" i="4"/>
  <c r="N62" i="4" s="1"/>
  <c r="G61" i="4"/>
  <c r="N61" i="4" s="1"/>
  <c r="G60" i="4"/>
  <c r="N60" i="4" s="1"/>
  <c r="G59" i="4"/>
  <c r="N59" i="4" s="1"/>
  <c r="G58" i="4"/>
  <c r="N58" i="4" s="1"/>
  <c r="G57" i="4"/>
  <c r="N57" i="4" s="1"/>
  <c r="G56" i="4"/>
  <c r="N56" i="4" s="1"/>
  <c r="G54" i="4"/>
  <c r="N54" i="4" s="1"/>
  <c r="G53" i="4"/>
  <c r="N53" i="4" s="1"/>
  <c r="G52" i="4"/>
  <c r="N52" i="4" s="1"/>
  <c r="G51" i="4"/>
  <c r="N51" i="4" s="1"/>
  <c r="G50" i="4"/>
  <c r="N50" i="4" s="1"/>
  <c r="G49" i="4"/>
  <c r="N49" i="4" s="1"/>
  <c r="G47" i="4"/>
  <c r="N47" i="4" s="1"/>
  <c r="G46" i="4"/>
  <c r="N46" i="4" s="1"/>
  <c r="G45" i="4"/>
  <c r="N45" i="4" s="1"/>
  <c r="G44" i="4"/>
  <c r="N44" i="4" s="1"/>
  <c r="G42" i="4"/>
  <c r="N42" i="4" s="1"/>
  <c r="G41" i="4"/>
  <c r="N41" i="4" s="1"/>
  <c r="G40" i="4"/>
  <c r="N40" i="4" s="1"/>
  <c r="G39" i="4"/>
  <c r="N39" i="4" s="1"/>
  <c r="G38" i="4"/>
  <c r="N38" i="4" s="1"/>
  <c r="G36" i="4"/>
  <c r="N36" i="4" s="1"/>
  <c r="G35" i="4"/>
  <c r="N35" i="4" s="1"/>
  <c r="G34" i="4"/>
  <c r="N34" i="4" s="1"/>
  <c r="G33" i="4"/>
  <c r="N33" i="4" s="1"/>
  <c r="G32" i="4"/>
  <c r="N32" i="4" s="1"/>
  <c r="G28" i="4"/>
  <c r="N28" i="4" s="1"/>
  <c r="G27" i="4"/>
  <c r="N27" i="4" s="1"/>
  <c r="G26" i="4"/>
  <c r="N26" i="4" s="1"/>
  <c r="G25" i="4"/>
  <c r="N25" i="4" s="1"/>
  <c r="G24" i="4"/>
  <c r="N24" i="4" s="1"/>
  <c r="G22" i="4"/>
  <c r="N22" i="4" s="1"/>
  <c r="G21" i="4"/>
  <c r="N21" i="4" s="1"/>
  <c r="G20" i="4"/>
  <c r="N20" i="4" s="1"/>
  <c r="G19" i="4"/>
  <c r="N19" i="4" s="1"/>
  <c r="G147" i="4" l="1"/>
  <c r="N147" i="4" s="1"/>
  <c r="G105" i="4"/>
  <c r="N105" i="4" s="1"/>
  <c r="G143" i="4"/>
  <c r="N143" i="4" s="1"/>
</calcChain>
</file>

<file path=xl/sharedStrings.xml><?xml version="1.0" encoding="utf-8"?>
<sst xmlns="http://schemas.openxmlformats.org/spreadsheetml/2006/main" count="278" uniqueCount="144">
  <si>
    <t>STT</t>
  </si>
  <si>
    <t xml:space="preserve">NỘI DUNG </t>
  </si>
  <si>
    <t>Đơn vị tính</t>
  </si>
  <si>
    <t>Tần suất</t>
  </si>
  <si>
    <t>Số lượng</t>
  </si>
  <si>
    <t>Đơn giá</t>
  </si>
  <si>
    <t>I</t>
  </si>
  <si>
    <t>Mục tiêu 1: Nâng cao năng lực của ngành y tế trong chỉ đạo, tổ chức, triển khai, giám sát các hoạt động phòng chống TNTT tại cộng đồng.</t>
  </si>
  <si>
    <t xml:space="preserve">Giải khát </t>
  </si>
  <si>
    <t>Người</t>
  </si>
  <si>
    <t xml:space="preserve">Trang trí hội trường </t>
  </si>
  <si>
    <t>Người</t>
  </si>
  <si>
    <t>Tài liệu, VPP</t>
  </si>
  <si>
    <t>Bộ</t>
  </si>
  <si>
    <t>Thù lao giảng viên</t>
  </si>
  <si>
    <t>ngày</t>
  </si>
  <si>
    <t>Tổ chức lớp tập huấn về kiến thức phòng chống tai nạn thương tích cho Ban chỉ đạo PCTNTT và chuyên trách TYT về kề kiến thức và kỹ năng phòng chống tai nạn, thương tích</t>
  </si>
  <si>
    <t>Thù lao giảng viên</t>
  </si>
  <si>
    <t>Ngày</t>
  </si>
  <si>
    <t>Trang trí hội trường</t>
  </si>
  <si>
    <t>Lớp</t>
  </si>
  <si>
    <t>Tài liệu tập huấn, VPP…</t>
  </si>
  <si>
    <t>Bộ</t>
  </si>
  <si>
    <t>Tổ chức lớp tập huấn về kiến thức và kỹ năng phòng chống tai nạn thương tích cho cán bộ y tế tuyến huyện</t>
  </si>
  <si>
    <t>II</t>
  </si>
  <si>
    <t>Mục tiêu 2: Củng cố và nhân rộng các mô hình an toàn - phòng chống TNTT dựa vào cộng đồng.</t>
  </si>
  <si>
    <t>Tiếp tục triển khai nhân rộng mô hình cộng đồng an toàn</t>
  </si>
  <si>
    <t>1.1</t>
  </si>
  <si>
    <t xml:space="preserve">Họp ban chỉ đạo: 01 xã x 02 lần/năm = 2 lần </t>
  </si>
  <si>
    <t>Cái</t>
  </si>
  <si>
    <t>Ngày</t>
  </si>
  <si>
    <t>Hội nghị triển khai xây dựng cộng đồng an toàn</t>
  </si>
  <si>
    <t>Nước uống, bánh ngọt</t>
  </si>
  <si>
    <t>Hỗ trợ cho đối tượng không hưởng lương</t>
  </si>
  <si>
    <t>Tổ chức các lớp tập huấn kiến thức về kỹ năng về sơ cấp cứu  hóc sặc dị vật đường thở (thủ thuật Heimlich - cơ sở mầm non công lập và dân lập</t>
  </si>
  <si>
    <t>Giải khát</t>
  </si>
  <si>
    <t>1.4</t>
  </si>
  <si>
    <t>Tổ chức lớp tập huấn về nâng cao năng lực, kiến thức phòng chống tai nạn thương tich, tai nạn đuối nước cho cán bộ nhân viên Y tế xã, trường học, công an, CTV, hội chữ thập đỏ, hội phụ nữ, hộ kinh doanh dịch vụ du lịch</t>
  </si>
  <si>
    <t>Cấp giấy chứng nhận đã tham gia tập huấn kỹ năng sơ cấp cứu PC  TNTT, PC TNĐN</t>
  </si>
  <si>
    <t>Hỗ trợ tiền ăn cho đối tượng không hưởng lương</t>
  </si>
  <si>
    <t xml:space="preserve">Tập huấn về phương pháp giám sát và kỹ năng truyền thông cho xã </t>
  </si>
  <si>
    <t>Tài liệu, VPP</t>
  </si>
  <si>
    <t>Truyền thông sinh hoạt dưới cờ trong trường học tuyên truyền các biện pháp phòng tránh TNTT / 9 tháng của năm học</t>
  </si>
  <si>
    <t>Trường</t>
  </si>
  <si>
    <t>Gắn các biển báo giảm tốc độ tại khu vực trường THCS, TH, MG và tu sửa</t>
  </si>
  <si>
    <t>Cái</t>
  </si>
  <si>
    <t>Hỗ trợ công tác XD ngôi nhà an toàn - Cung cấp thiết bị an toàn đơn giản cho HGĐ có trẻ em dưới 6 tuổi để giảm nguy cơ TNTT tại nhà. (Tặng giá để dao, gắn aptomat cho hộ nghèo, cận nghèo)</t>
  </si>
  <si>
    <t>Kiểm tra, giám sát hỗ trợ triển khai xây dựng cộng đồng an toàn (Xăng xe)</t>
  </si>
  <si>
    <t>Giá để dao</t>
  </si>
  <si>
    <t>Tủ thuốc gia đình cho hộ nghèo, cận nghèo, hộ gia đình khó khăn.</t>
  </si>
  <si>
    <t>Gắn thêm biển cảnh báo mới địa điểm nguy cơ tiềm ẩn TNTT</t>
  </si>
  <si>
    <t>Gắn pano tuyên truyền PCTNTT</t>
  </si>
  <si>
    <t>Gắn các biển hiệu tuyên truyền PCTNTT</t>
  </si>
  <si>
    <t>Tu sửa biển báo địa điểm nguy cơ tiềm ẩn TNTT</t>
  </si>
  <si>
    <t>Băng rôn</t>
  </si>
  <si>
    <t>Biển báo tín hiệu tại các ngã tư</t>
  </si>
  <si>
    <t>Aptomat</t>
  </si>
  <si>
    <t>Công gắn</t>
  </si>
  <si>
    <t>In bảng kiểm đánh giá ngôi nhà an toàn</t>
  </si>
  <si>
    <t>In bảng kiểm đánh giá trường học an toàn</t>
  </si>
  <si>
    <t>In bảng kiểm đánh giá cộng đồng an toàn</t>
  </si>
  <si>
    <t>In biểu mẫu công nhận ngôi nhà an toàn</t>
  </si>
  <si>
    <t>In biểu mẫu công nhận trường học an toàn</t>
  </si>
  <si>
    <t>In biểu mẫu công nhận cộng đồng an toàn</t>
  </si>
  <si>
    <t>Tổ chức công nhận xã đạt tiêu chuẩn cộng đồng an  toàn- PCTNTT</t>
  </si>
  <si>
    <t>Sữa chữa biển báo nguy cơ</t>
  </si>
  <si>
    <t>Sữa chữa pano tuyên truyền PCTNTT</t>
  </si>
  <si>
    <t>Sữa chữa các biển hiệu tuyên truyền PCTNTT</t>
  </si>
  <si>
    <t xml:space="preserve">Tổ chức công nhận, công nhận lại và duy trì các xã/phường đạt tiêu chuẩn cộng đồng an  toàn- PCTNTT; đánh giá hiệu quả việc thực hiện mô hình và có hình thức khen thưởng đối với các địa phương thực hiện tốt công tác xây dựng cộng đồng an toàn (Công nhận và công nhận lại 5 xã cũ: Xuân Đường-Cẩm Mỹ, Phước Khánh -Nhơn Trạch, Đông Hòa -Trảng Bom, Long An -Long Thành, Bàu Hàm -Thống Nhất. </t>
  </si>
  <si>
    <t>Duy trì mô hình cộng đồng an toàn tại xã điểm: Xã Bàu Hàm 2 huyện Thống Nhất; Thị trấn Gia Ray huyện Xuân Lộc; Đông Hòa-Trảng Bom; Long Phước, Long An-Long Thành.</t>
  </si>
  <si>
    <t>2.1.1</t>
  </si>
  <si>
    <t>Họp ban chỉ đạo: 01 xã x 02 lần/năm = 2 lần</t>
  </si>
  <si>
    <t>Thù lao báo cáo viên</t>
  </si>
  <si>
    <t xml:space="preserve">Hỗ trợ tiền ăn đối tượng không hưởng lương </t>
  </si>
  <si>
    <t>2.1.2</t>
  </si>
  <si>
    <t>Pano PCTNTT, biển báo nguy cơ, băng rôn tuyên truyền, bảng hiệu PCTNTT…</t>
  </si>
  <si>
    <t>Tu sửa pano CĐAT-PC TNTT</t>
  </si>
  <si>
    <t>Tu sửa biển báo nguy cơ</t>
  </si>
  <si>
    <t xml:space="preserve">Pano PCTNTT </t>
  </si>
  <si>
    <t>2.1.3</t>
  </si>
  <si>
    <t>Xăng xe, công giám sát, khảo sát, điều tra hộ gia đình, địa điểm có nguy cơ tiềm ẩn TNTT, chi khác</t>
  </si>
  <si>
    <t>2.1.4</t>
  </si>
  <si>
    <t>Thuê xe thẩm định cộng đồng an toàn</t>
  </si>
  <si>
    <t xml:space="preserve">Tổ chức công nhận và công nhận lại các xã/phường đạt tiêu chuẩn cộng đồng an  toàn- PCTNTT; đánh giá hiệu quả việc thực hiện mô hình </t>
  </si>
  <si>
    <t>2.2.1</t>
  </si>
  <si>
    <t>In bảng kiểm bổ sung đánh giá hộ gia đình mới, trường học mới</t>
  </si>
  <si>
    <t>Hộ gia 
đình</t>
  </si>
  <si>
    <t>Trường
 học</t>
  </si>
  <si>
    <t>2.2.2</t>
  </si>
  <si>
    <t>In biểu mẫu công nhận</t>
  </si>
  <si>
    <t>Tờ</t>
  </si>
  <si>
    <t>2.2.3</t>
  </si>
  <si>
    <t>Đoàn liên ngành huyện thẩm định cộng đồng an toàn</t>
  </si>
  <si>
    <t>Đoàn</t>
  </si>
  <si>
    <t>Tổ chức hướng dẫn và phổ cập kiến thức về phòng chống TNTT, đảm bảo an toàn cho trẻ em dưới 6 tuổi tại các cơ sở y tế và cơ sở giáo dục.</t>
  </si>
  <si>
    <t>III</t>
  </si>
  <si>
    <t>Mục tiêu 3: Nâng cao năng lực sơ cấp cứu TNTT, chăm sóc chấn thương trước viện và phục hồi chức năng</t>
  </si>
  <si>
    <t>Tổ chức tập huấn cho nhân viên y tế trường học, cộng tác viên, y tế thôn ấp...về sơ cấp cứu TNTT tại cộng đồng, chăm sóc chấn thương trước viện.</t>
  </si>
  <si>
    <t>Tập huấn sơ cấp cứu cho cán bộ y tế, công an, dân quân tự vệ, hội chữ thập đỏ của xã</t>
  </si>
  <si>
    <t>IV</t>
  </si>
  <si>
    <t>Mục tiêu 4: Nâng cao năng lực ghi nhận, giám sát và báo cáo dữ liệu TNTT, nghiên cứu và sử dụng dữ liệu TNTT trong lập kế hoạch, triển khai và đánh giá hiệu quả các chương trình can thiệp.</t>
  </si>
  <si>
    <t xml:space="preserve">Tổ chức tập huấn về ghi chép giám sát TNTT tại các tuyến cộng đồng và cơ sở y tế </t>
  </si>
  <si>
    <t>Đĩa CD cài đặt phần mềm (đã cài đặt phần mềm vào đĩa</t>
  </si>
  <si>
    <t>V</t>
  </si>
  <si>
    <t>Mục tiêu 5: Nâng cao nhận thức của cộng đồng, sự ủng hộ của chính quyền các cấp và các bộ, ngành liên quan về tầm quan trọng, các biện pháp can thiệp hiệu quả phòng, chống tai nạn, thương tích.</t>
  </si>
  <si>
    <t xml:space="preserve">Triển khai truyền thông về PCTNTT tại các cơ sở y tế - Tuyên truyền trên đài phát thanh </t>
  </si>
  <si>
    <t>Truyền thông trên Đài Phát thanh và truyền hình tỉnh</t>
  </si>
  <si>
    <t>Tuyên truyền trên đài phát thanh tuyến huyện</t>
  </si>
  <si>
    <t>TTYT</t>
  </si>
  <si>
    <t>Tuyên truyền trên đài phát thanh tuyến xã</t>
  </si>
  <si>
    <t>Xã</t>
  </si>
  <si>
    <t>In ấn tài liệu truyền thông (Tờ rơi hãy phòng ngừa tai nạn xảy ra với trẻ em; Tờ rơi phòng, chống bỏng nhiệt cho trẻ em; Tờ rơi phòng ngừa chết đuối/ đuối nước...)</t>
  </si>
  <si>
    <t xml:space="preserve">Tập huấn về kỹ năng truyền thông PCTNTT cho y tế trường học, y tế cơ quan và cán bộ làm công tác PCTNTT tại địa phương </t>
  </si>
  <si>
    <t>Giải khát</t>
  </si>
  <si>
    <t>Hỗ trợ, khuyến khích, có hình thức động viên, khen thưởng các cá nhân, tổ chức, doanh nghiệp tham gia, hỗ trợ tích cực và có các sáng kiến trong công tác PCTNTT, xây dựng cộng đồng an toàn</t>
  </si>
  <si>
    <t>Đơn vị</t>
  </si>
  <si>
    <t>VI</t>
  </si>
  <si>
    <t>CỘNG</t>
  </si>
  <si>
    <t>Trang</t>
  </si>
  <si>
    <t>Hội nghị sơ kết (hoặc tổng kết) năm (hoặc giai đoạn) ( TTYT huyện (2 người/ huyện); xã điểm xây dựng (3 người/ xã),  BCĐ huyện (5 người/huyện), BCĐ tỉnh (5 người); Các ban ngành đoàn thể (5 người), TTKSBT 3 người.</t>
  </si>
  <si>
    <t xml:space="preserve">Tổ chức lớp tập huấn về sơ cấp cứu TNTT tại cộng đồng cho cán bộ chuyên trách TYT xã, thị trấn, CTV, CTĐ...                         </t>
  </si>
  <si>
    <r>
      <t>Cá nhân</t>
    </r>
    <r>
      <rPr>
        <i/>
        <sz val="12"/>
        <rFont val="Times New Roman"/>
        <family val="1"/>
        <charset val="163"/>
      </rPr>
      <t xml:space="preserve"> (điểm c, khoản 1, Điều 73, Mục 2, Chương VI, NĐ số 91/2017/NĐ-CP)</t>
    </r>
  </si>
  <si>
    <r>
      <t>Tập thể</t>
    </r>
    <r>
      <rPr>
        <i/>
        <sz val="12"/>
        <rFont val="Times New Roman"/>
        <family val="1"/>
        <charset val="163"/>
      </rPr>
      <t xml:space="preserve"> (điểm b, khoản 2, Điều 73, Mục 2, Chương VI, NĐ số 91/2017/NĐ-CP)</t>
    </r>
  </si>
  <si>
    <t xml:space="preserve"> Hội nghị tập huấn tuyến trên; VPP;…các hoạt động khác phát sinh.</t>
  </si>
  <si>
    <t xml:space="preserve">Thù lao giảng viên </t>
  </si>
  <si>
    <t>Tài liệu,VPP</t>
  </si>
  <si>
    <t>Hỗ trợ tiền ăn đối tượng không hưởng lương</t>
  </si>
  <si>
    <t>2023</t>
  </si>
  <si>
    <t>2024</t>
  </si>
  <si>
    <t>2025</t>
  </si>
  <si>
    <t>GĐ 2023-2025</t>
  </si>
  <si>
    <t>NĂM</t>
  </si>
  <si>
    <r>
      <t>Giải khát</t>
    </r>
    <r>
      <rPr>
        <i/>
        <sz val="11"/>
        <rFont val="Times New Roman"/>
        <family val="1"/>
        <charset val="163"/>
      </rPr>
      <t xml:space="preserve"> (khoản 3, Điều 12, Chương III, TT40/2017/TT-BTC)</t>
    </r>
  </si>
  <si>
    <r>
      <t xml:space="preserve">Tài liệu, VPP </t>
    </r>
    <r>
      <rPr>
        <i/>
        <sz val="11"/>
        <rFont val="Times New Roman"/>
        <family val="1"/>
        <charset val="163"/>
      </rPr>
      <t>(Theo thực tế)</t>
    </r>
  </si>
  <si>
    <r>
      <t>Thù lao giảng viên</t>
    </r>
    <r>
      <rPr>
        <i/>
        <sz val="11"/>
        <rFont val="Times New Roman"/>
        <family val="1"/>
        <charset val="163"/>
      </rPr>
      <t xml:space="preserve"> (khoản 1, Điều 12, Chương III, TT40/2017/TT-BTC)</t>
    </r>
  </si>
  <si>
    <r>
      <t xml:space="preserve">Hỗ trợ tiền ăn đối tượng không hưởng lương </t>
    </r>
    <r>
      <rPr>
        <i/>
        <sz val="11"/>
        <rFont val="Times New Roman"/>
        <family val="1"/>
        <charset val="163"/>
      </rPr>
      <t xml:space="preserve">(điểm c, khoản 4, điều 12, TT 40/2017/TT-BTC) </t>
    </r>
  </si>
  <si>
    <r>
      <t xml:space="preserve">Giải khát </t>
    </r>
    <r>
      <rPr>
        <i/>
        <sz val="12"/>
        <rFont val="Times New Roman"/>
        <family val="1"/>
        <charset val="163"/>
      </rPr>
      <t>(TT40/2017/TT-BTC, Điều 12, khoản 3)</t>
    </r>
  </si>
  <si>
    <r>
      <t xml:space="preserve">Tài liệu, VPP </t>
    </r>
    <r>
      <rPr>
        <i/>
        <sz val="12"/>
        <rFont val="Times New Roman"/>
        <family val="1"/>
        <charset val="163"/>
      </rPr>
      <t>(Theo thực tế)</t>
    </r>
  </si>
  <si>
    <r>
      <t xml:space="preserve">Giải khát </t>
    </r>
    <r>
      <rPr>
        <i/>
        <sz val="11"/>
        <rFont val="Times New Roman"/>
        <family val="1"/>
        <charset val="163"/>
      </rPr>
      <t>(Khoản 3, điều 12, TT 40/2017/TT-BTC)</t>
    </r>
  </si>
  <si>
    <r>
      <t xml:space="preserve">Thù lao giảng viên </t>
    </r>
    <r>
      <rPr>
        <i/>
        <sz val="11"/>
        <rFont val="Times New Roman"/>
        <family val="1"/>
        <charset val="163"/>
      </rPr>
      <t>(Khoản 1, điều 12, TT 40/2017/TT-BTC)</t>
    </r>
  </si>
  <si>
    <r>
      <t xml:space="preserve">Xăng xe </t>
    </r>
    <r>
      <rPr>
        <i/>
        <sz val="11"/>
        <rFont val="Times New Roman"/>
        <family val="1"/>
        <charset val="163"/>
      </rPr>
      <t>(theo thực tế)</t>
    </r>
  </si>
  <si>
    <r>
      <t xml:space="preserve">Công tác phí </t>
    </r>
    <r>
      <rPr>
        <i/>
        <sz val="11"/>
        <rFont val="Times New Roman"/>
        <family val="1"/>
        <charset val="163"/>
      </rPr>
      <t>(theo thực tế)</t>
    </r>
  </si>
  <si>
    <t>BẢNG DỰ TRÙ KINH PHÍ KẾ HOẠCH PHÒNG CHỐNG TAI NẠN THƯƠNG TÍCH TẠI CỘNG ĐỒNG TỈNH ĐỒNG NAI 
GIAI ĐOẠN 2023 - 2025</t>
  </si>
  <si>
    <t>(Kèm theo theo Kế hoạch số             /KH-SYT ngày        tháng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</si>
</sst>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 _₫_-;\-* #,##0\ _₫_-;_-* &quot;-&quot;??\ _₫_-;_-@_-"/>
    <numFmt numFmtId="165" formatCode="0.0"/>
    <numFmt numFmtId="166" formatCode="_(* #.##0.00_);_(* \(#.##0.00\);_(* &quot;-&quot;??_);_(@_)"/>
    <numFmt numFmtId="167" formatCode="_-* #,##0.00\ _₫_-;\-* #,##0.00\ _₫_-;_-* &quot;-&quot;??\ _₫_-;_-@_-"/>
    <numFmt numFmtId="168" formatCode="_-* #,##0.00\ _þ_-;\-* #,##0.00\ _þ_-;_-* &quot;-&quot;??\ _þ_-;_-@_-"/>
    <numFmt numFmtId="169" formatCode="_-* #.##0.00\ _þ_-;\-* #.##0.00\ _þ_-;_-* &quot;-&quot;??\ _þ_-;_-@_-"/>
    <numFmt numFmtId="170" formatCode="_-* #.##0.00\ _₫_-;\-* #.##0.00\ _₫_-;_-* &quot;-&quot;??\ _₫_-;_-@_-"/>
    <numFmt numFmtId="171" formatCode="_(* #,##0_);_(* \(#,##0\);_(* &quot;-&quot;??_);_(@_)"/>
  </numFmts>
  <fonts count="14">
    <font>
      <sz val="11"/>
      <color theme="1"/>
      <name val="Calibri"/>
      <family val="2"/>
      <scheme val="minor"/>
    </font>
    <font>
      <sz val="11"/>
      <color theme="1"/>
      <name val="Calibri"/>
      <family val="2"/>
      <scheme val="minor"/>
    </font>
    <font>
      <sz val="10"/>
      <name val="Arial"/>
      <family val="2"/>
    </font>
    <font>
      <b/>
      <sz val="12"/>
      <name val="Times New Roman"/>
      <family val="1"/>
      <charset val="163"/>
    </font>
    <font>
      <sz val="10"/>
      <color theme="1"/>
      <name val=".VnArial"/>
      <family val="2"/>
      <charset val="163"/>
    </font>
    <font>
      <sz val="12"/>
      <name val="Times New Roman"/>
      <family val="1"/>
      <charset val="163"/>
    </font>
    <font>
      <sz val="11"/>
      <name val="Times New Roman"/>
      <family val="1"/>
      <charset val="163"/>
    </font>
    <font>
      <i/>
      <sz val="12"/>
      <name val="Times New Roman"/>
      <family val="1"/>
      <charset val="163"/>
    </font>
    <font>
      <sz val="11"/>
      <color theme="1"/>
      <name val="Calibri"/>
      <family val="2"/>
      <charset val="163"/>
      <scheme val="minor"/>
    </font>
    <font>
      <b/>
      <sz val="11"/>
      <name val="Times New Roman"/>
      <family val="1"/>
      <charset val="163"/>
    </font>
    <font>
      <b/>
      <sz val="14"/>
      <name val="Times New Roman"/>
      <family val="1"/>
      <charset val="163"/>
    </font>
    <font>
      <sz val="11"/>
      <name val="Calibri"/>
      <family val="2"/>
      <scheme val="minor"/>
    </font>
    <font>
      <i/>
      <sz val="14"/>
      <name val="Times New Roman"/>
      <family val="1"/>
      <charset val="163"/>
    </font>
    <font>
      <i/>
      <sz val="11"/>
      <name val="Times New Roman"/>
      <family val="1"/>
      <charset val="163"/>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0">
    <xf numFmtId="0" fontId="0" fillId="0" borderId="0"/>
    <xf numFmtId="43" fontId="1" fillId="0" borderId="0" applyFont="0" applyFill="0" applyBorder="0" applyAlignment="0" applyProtection="0"/>
    <xf numFmtId="0" fontId="2" fillId="0" borderId="0"/>
    <xf numFmtId="0" fontId="1" fillId="0" borderId="0"/>
    <xf numFmtId="0" fontId="4" fillId="0" borderId="0"/>
    <xf numFmtId="0" fontId="4" fillId="0" borderId="0"/>
    <xf numFmtId="43" fontId="1"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7" fontId="8" fillId="0" borderId="0" applyFont="0" applyFill="0" applyBorder="0" applyAlignment="0" applyProtection="0"/>
    <xf numFmtId="0" fontId="8" fillId="0" borderId="0"/>
    <xf numFmtId="168" fontId="4" fillId="0" borderId="0" applyFont="0" applyFill="0" applyBorder="0" applyAlignment="0" applyProtection="0"/>
    <xf numFmtId="169" fontId="4"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66" fontId="2"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6" fontId="4" fillId="0" borderId="0" applyFont="0" applyFill="0" applyBorder="0" applyAlignment="0" applyProtection="0"/>
  </cellStyleXfs>
  <cellXfs count="141">
    <xf numFmtId="0" fontId="0" fillId="0" borderId="0" xfId="0"/>
    <xf numFmtId="164" fontId="3" fillId="2" borderId="1" xfId="1" applyNumberFormat="1" applyFont="1" applyFill="1" applyBorder="1" applyAlignment="1">
      <alignment horizontal="left" vertical="center" wrapText="1"/>
    </xf>
    <xf numFmtId="49" fontId="3" fillId="2" borderId="1" xfId="1" applyNumberFormat="1" applyFont="1" applyFill="1" applyBorder="1" applyAlignment="1">
      <alignment horizontal="center" vertical="center"/>
    </xf>
    <xf numFmtId="0" fontId="5" fillId="4" borderId="1" xfId="2" quotePrefix="1" applyFont="1" applyFill="1" applyBorder="1" applyAlignment="1">
      <alignment horizontal="center" vertical="center"/>
    </xf>
    <xf numFmtId="3" fontId="5" fillId="4" borderId="1" xfId="2" applyNumberFormat="1" applyFont="1" applyFill="1" applyBorder="1" applyAlignment="1">
      <alignment vertical="center" wrapText="1"/>
    </xf>
    <xf numFmtId="3" fontId="5" fillId="4" borderId="1" xfId="2" applyNumberFormat="1" applyFont="1" applyFill="1" applyBorder="1" applyAlignment="1">
      <alignment horizontal="center" vertical="center" wrapText="1"/>
    </xf>
    <xf numFmtId="3" fontId="5" fillId="2" borderId="1" xfId="2" applyNumberFormat="1" applyFont="1" applyFill="1" applyBorder="1" applyAlignment="1">
      <alignment horizontal="center" vertical="center" wrapText="1"/>
    </xf>
    <xf numFmtId="0" fontId="5" fillId="2" borderId="1" xfId="2" quotePrefix="1" applyFont="1" applyFill="1" applyBorder="1" applyAlignment="1">
      <alignment horizontal="center" vertical="center"/>
    </xf>
    <xf numFmtId="0" fontId="3" fillId="3" borderId="1" xfId="2" quotePrefix="1" applyNumberFormat="1" applyFont="1" applyFill="1" applyBorder="1" applyAlignment="1">
      <alignment horizontal="center" vertical="center"/>
    </xf>
    <xf numFmtId="3" fontId="3" fillId="4" borderId="1" xfId="3" applyNumberFormat="1" applyFont="1" applyFill="1" applyBorder="1" applyAlignment="1">
      <alignment vertical="center" wrapText="1"/>
    </xf>
    <xf numFmtId="3" fontId="3" fillId="4" borderId="1" xfId="3" applyNumberFormat="1" applyFont="1" applyFill="1" applyBorder="1" applyAlignment="1">
      <alignment horizontal="center" vertical="center" wrapText="1"/>
    </xf>
    <xf numFmtId="0" fontId="5" fillId="2" borderId="1" xfId="2" quotePrefix="1" applyNumberFormat="1" applyFont="1" applyFill="1" applyBorder="1" applyAlignment="1">
      <alignment horizontal="center" vertical="center"/>
    </xf>
    <xf numFmtId="3" fontId="5" fillId="2" borderId="1" xfId="3" applyNumberFormat="1" applyFont="1" applyFill="1" applyBorder="1" applyAlignment="1">
      <alignment vertical="center" wrapText="1"/>
    </xf>
    <xf numFmtId="3" fontId="5" fillId="2" borderId="1" xfId="3" applyNumberFormat="1" applyFont="1" applyFill="1" applyBorder="1" applyAlignment="1">
      <alignment horizontal="center" vertical="center" wrapText="1"/>
    </xf>
    <xf numFmtId="3" fontId="5" fillId="2" borderId="1" xfId="4" applyNumberFormat="1" applyFont="1" applyFill="1" applyBorder="1" applyAlignment="1">
      <alignment horizontal="center" vertical="center"/>
    </xf>
    <xf numFmtId="0" fontId="5" fillId="2" borderId="1" xfId="2" applyNumberFormat="1" applyFont="1" applyFill="1" applyBorder="1" applyAlignment="1">
      <alignment horizontal="center" vertical="center"/>
    </xf>
    <xf numFmtId="3" fontId="5" fillId="2" borderId="1" xfId="4" applyNumberFormat="1" applyFont="1" applyFill="1" applyBorder="1" applyAlignment="1">
      <alignment horizontal="center" vertical="center" wrapText="1"/>
    </xf>
    <xf numFmtId="3" fontId="5" fillId="2" borderId="1" xfId="5" applyNumberFormat="1" applyFont="1" applyFill="1" applyBorder="1" applyAlignment="1">
      <alignment horizontal="center" vertical="center"/>
    </xf>
    <xf numFmtId="3" fontId="5" fillId="2" borderId="1" xfId="5" applyNumberFormat="1"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applyFont="1" applyFill="1" applyBorder="1" applyAlignment="1">
      <alignment horizontal="center" vertical="center"/>
    </xf>
    <xf numFmtId="0" fontId="5" fillId="2" borderId="1" xfId="3" applyFont="1" applyFill="1" applyBorder="1" applyAlignment="1">
      <alignment horizontal="center" vertical="center" wrapText="1"/>
    </xf>
    <xf numFmtId="3" fontId="5" fillId="2" borderId="1" xfId="7" applyNumberFormat="1" applyFont="1" applyFill="1" applyBorder="1" applyAlignment="1">
      <alignment horizontal="center" vertical="center" wrapText="1"/>
    </xf>
    <xf numFmtId="3" fontId="5" fillId="2" borderId="1" xfId="3" applyNumberFormat="1" applyFont="1" applyFill="1" applyBorder="1" applyAlignment="1">
      <alignment horizontal="left" vertical="center" wrapText="1"/>
    </xf>
    <xf numFmtId="3" fontId="5" fillId="2" borderId="1" xfId="2" applyNumberFormat="1" applyFont="1" applyFill="1" applyBorder="1" applyAlignment="1">
      <alignment horizontal="center" vertical="center"/>
    </xf>
    <xf numFmtId="0" fontId="3" fillId="5" borderId="1" xfId="2" applyFont="1" applyFill="1" applyBorder="1" applyAlignment="1">
      <alignment horizontal="center" vertical="center"/>
    </xf>
    <xf numFmtId="3" fontId="3" fillId="5" borderId="1" xfId="3" applyNumberFormat="1" applyFont="1" applyFill="1" applyBorder="1" applyAlignment="1">
      <alignment vertical="center" wrapText="1"/>
    </xf>
    <xf numFmtId="3" fontId="3" fillId="5" borderId="1" xfId="3" applyNumberFormat="1" applyFont="1" applyFill="1" applyBorder="1" applyAlignment="1">
      <alignment horizontal="center" vertical="center" wrapText="1"/>
    </xf>
    <xf numFmtId="0" fontId="5" fillId="2" borderId="1" xfId="2" applyFont="1" applyFill="1" applyBorder="1" applyAlignment="1">
      <alignment horizontal="center" vertical="center"/>
    </xf>
    <xf numFmtId="0" fontId="5" fillId="2" borderId="1" xfId="3" applyFont="1" applyFill="1" applyBorder="1" applyAlignment="1">
      <alignment horizontal="center" vertical="center"/>
    </xf>
    <xf numFmtId="0" fontId="3" fillId="5" borderId="1" xfId="3" applyFont="1" applyFill="1" applyBorder="1" applyAlignment="1">
      <alignment horizontal="center" vertical="center"/>
    </xf>
    <xf numFmtId="0" fontId="3" fillId="5" borderId="1" xfId="3" applyFont="1" applyFill="1" applyBorder="1" applyAlignment="1">
      <alignment horizontal="center" vertical="center" wrapText="1"/>
    </xf>
    <xf numFmtId="164" fontId="5" fillId="2" borderId="1" xfId="6" applyNumberFormat="1" applyFont="1" applyFill="1" applyBorder="1" applyAlignment="1">
      <alignment horizontal="left" vertical="center" wrapText="1"/>
    </xf>
    <xf numFmtId="164" fontId="5" fillId="2" borderId="1" xfId="6" applyNumberFormat="1" applyFont="1" applyFill="1" applyBorder="1" applyAlignment="1">
      <alignment horizontal="center" vertical="center" wrapText="1"/>
    </xf>
    <xf numFmtId="3" fontId="5" fillId="2" borderId="1" xfId="3" applyNumberFormat="1" applyFont="1" applyFill="1" applyBorder="1" applyAlignment="1">
      <alignment horizontal="center" vertical="center"/>
    </xf>
    <xf numFmtId="164" fontId="5" fillId="2" borderId="1" xfId="6" applyNumberFormat="1" applyFont="1" applyFill="1" applyBorder="1" applyAlignment="1">
      <alignment horizontal="center" vertical="center"/>
    </xf>
    <xf numFmtId="0" fontId="3" fillId="4" borderId="1" xfId="2" applyNumberFormat="1" applyFont="1" applyFill="1" applyBorder="1" applyAlignment="1">
      <alignment horizontal="center" vertical="center"/>
    </xf>
    <xf numFmtId="0" fontId="3" fillId="3" borderId="1" xfId="2" applyNumberFormat="1" applyFont="1" applyFill="1" applyBorder="1" applyAlignment="1">
      <alignment horizontal="center" vertical="center"/>
    </xf>
    <xf numFmtId="0" fontId="5" fillId="2" borderId="1" xfId="3" applyFont="1" applyFill="1" applyBorder="1" applyAlignment="1">
      <alignment vertical="center" wrapText="1"/>
    </xf>
    <xf numFmtId="0" fontId="3" fillId="3" borderId="1" xfId="2" applyFont="1" applyFill="1" applyBorder="1" applyAlignment="1">
      <alignment horizontal="center" vertical="center"/>
    </xf>
    <xf numFmtId="0" fontId="3" fillId="3" borderId="1" xfId="3" applyFont="1" applyFill="1" applyBorder="1" applyAlignment="1">
      <alignment vertical="center" wrapText="1"/>
    </xf>
    <xf numFmtId="0" fontId="3" fillId="3" borderId="1" xfId="3" applyFont="1" applyFill="1" applyBorder="1" applyAlignment="1">
      <alignment horizontal="center" vertical="center" wrapText="1"/>
    </xf>
    <xf numFmtId="164" fontId="3" fillId="3" borderId="1" xfId="1" applyNumberFormat="1" applyFont="1" applyFill="1" applyBorder="1" applyAlignment="1">
      <alignment vertical="center" wrapText="1"/>
    </xf>
    <xf numFmtId="0" fontId="3" fillId="7" borderId="1" xfId="3" applyNumberFormat="1" applyFont="1" applyFill="1" applyBorder="1" applyAlignment="1">
      <alignment horizontal="center" vertical="center"/>
    </xf>
    <xf numFmtId="0" fontId="3" fillId="7" borderId="1" xfId="3" applyNumberFormat="1" applyFont="1" applyFill="1" applyBorder="1" applyAlignment="1">
      <alignment vertical="center"/>
    </xf>
    <xf numFmtId="3" fontId="5" fillId="8" borderId="1" xfId="3" applyNumberFormat="1" applyFont="1" applyFill="1" applyBorder="1" applyAlignment="1">
      <alignment vertical="center" wrapText="1"/>
    </xf>
    <xf numFmtId="3" fontId="5" fillId="8" borderId="1" xfId="3" applyNumberFormat="1" applyFont="1" applyFill="1" applyBorder="1" applyAlignment="1">
      <alignment horizontal="center" vertical="center" wrapText="1"/>
    </xf>
    <xf numFmtId="0" fontId="5" fillId="8" borderId="1" xfId="3" applyFont="1" applyFill="1" applyBorder="1" applyAlignment="1">
      <alignment horizontal="center" vertical="center" wrapText="1"/>
    </xf>
    <xf numFmtId="0" fontId="5" fillId="8" borderId="1" xfId="3" applyFont="1" applyFill="1" applyBorder="1" applyAlignment="1">
      <alignment vertical="center" wrapText="1"/>
    </xf>
    <xf numFmtId="164" fontId="5" fillId="2" borderId="1" xfId="1" applyNumberFormat="1" applyFont="1" applyFill="1" applyBorder="1" applyAlignment="1">
      <alignment horizontal="center" vertical="center" wrapText="1"/>
    </xf>
    <xf numFmtId="3" fontId="6" fillId="2" borderId="1" xfId="8" applyNumberFormat="1" applyFont="1" applyFill="1" applyBorder="1" applyAlignment="1">
      <alignment horizontal="center" vertical="center"/>
    </xf>
    <xf numFmtId="3" fontId="5" fillId="2" borderId="1" xfId="7" applyNumberFormat="1" applyFont="1" applyFill="1" applyBorder="1" applyAlignment="1">
      <alignment horizontal="center" vertical="center"/>
    </xf>
    <xf numFmtId="0" fontId="5" fillId="8" borderId="1" xfId="2" applyNumberFormat="1" applyFont="1" applyFill="1" applyBorder="1" applyAlignment="1">
      <alignment horizontal="center" vertical="center"/>
    </xf>
    <xf numFmtId="0" fontId="5" fillId="8" borderId="1" xfId="2" applyFont="1" applyFill="1" applyBorder="1" applyAlignment="1">
      <alignment horizontal="center" vertical="center"/>
    </xf>
    <xf numFmtId="171" fontId="3" fillId="7" borderId="1" xfId="1" applyNumberFormat="1" applyFont="1" applyFill="1" applyBorder="1" applyAlignment="1">
      <alignment vertical="center"/>
    </xf>
    <xf numFmtId="171" fontId="9" fillId="4" borderId="1" xfId="1" applyNumberFormat="1" applyFont="1" applyFill="1" applyBorder="1" applyAlignment="1">
      <alignment horizontal="left" vertical="center" wrapText="1"/>
    </xf>
    <xf numFmtId="0" fontId="6" fillId="2" borderId="1" xfId="3" applyFont="1" applyFill="1" applyBorder="1" applyAlignment="1">
      <alignment horizontal="center" vertical="center" wrapText="1"/>
    </xf>
    <xf numFmtId="171" fontId="6" fillId="2" borderId="1" xfId="1" applyNumberFormat="1" applyFont="1" applyFill="1" applyBorder="1" applyAlignment="1">
      <alignment horizontal="left" vertical="center" wrapText="1"/>
    </xf>
    <xf numFmtId="2" fontId="5" fillId="2" borderId="1" xfId="4" applyNumberFormat="1" applyFont="1" applyFill="1" applyBorder="1" applyAlignment="1">
      <alignment horizontal="center" vertical="center"/>
    </xf>
    <xf numFmtId="0" fontId="5" fillId="2" borderId="1" xfId="4"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1" xfId="4" applyFont="1" applyFill="1" applyBorder="1" applyAlignment="1">
      <alignment vertical="center" wrapText="1"/>
    </xf>
    <xf numFmtId="3" fontId="5" fillId="2" borderId="1" xfId="4" applyNumberFormat="1" applyFont="1" applyFill="1" applyBorder="1" applyAlignment="1">
      <alignment horizontal="left" vertical="center"/>
    </xf>
    <xf numFmtId="0" fontId="5" fillId="2" borderId="1" xfId="4" applyFont="1" applyFill="1" applyBorder="1" applyAlignment="1">
      <alignment vertical="center"/>
    </xf>
    <xf numFmtId="0" fontId="5"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171" fontId="9" fillId="2" borderId="1" xfId="1" applyNumberFormat="1" applyFont="1" applyFill="1" applyBorder="1" applyAlignment="1">
      <alignment horizontal="left" vertical="center" wrapText="1"/>
    </xf>
    <xf numFmtId="3" fontId="5" fillId="2" borderId="1" xfId="2" applyNumberFormat="1" applyFont="1" applyFill="1" applyBorder="1" applyAlignment="1">
      <alignment vertical="center" wrapText="1"/>
    </xf>
    <xf numFmtId="171" fontId="9" fillId="3" borderId="1" xfId="1" applyNumberFormat="1" applyFont="1" applyFill="1" applyBorder="1" applyAlignment="1">
      <alignment horizontal="left" vertical="center" wrapText="1"/>
    </xf>
    <xf numFmtId="171" fontId="9" fillId="5" borderId="1" xfId="1" applyNumberFormat="1" applyFont="1" applyFill="1" applyBorder="1" applyAlignment="1">
      <alignment horizontal="left" vertical="center" wrapText="1"/>
    </xf>
    <xf numFmtId="171" fontId="9" fillId="8" borderId="1" xfId="1" applyNumberFormat="1" applyFont="1" applyFill="1" applyBorder="1" applyAlignment="1">
      <alignment horizontal="left" vertical="center" wrapText="1"/>
    </xf>
    <xf numFmtId="0" fontId="11" fillId="0" borderId="0" xfId="0" applyFont="1"/>
    <xf numFmtId="0" fontId="11" fillId="0" borderId="0" xfId="0" applyFont="1" applyAlignment="1">
      <alignment horizontal="center"/>
    </xf>
    <xf numFmtId="171" fontId="11" fillId="0" borderId="0" xfId="1" applyNumberFormat="1" applyFont="1"/>
    <xf numFmtId="3" fontId="3" fillId="3" borderId="1" xfId="3" applyNumberFormat="1" applyFont="1" applyFill="1" applyBorder="1" applyAlignment="1">
      <alignment vertical="center" wrapText="1"/>
    </xf>
    <xf numFmtId="3" fontId="3" fillId="3" borderId="1" xfId="3" applyNumberFormat="1" applyFont="1" applyFill="1" applyBorder="1" applyAlignment="1">
      <alignment horizontal="center" vertical="center" wrapText="1"/>
    </xf>
    <xf numFmtId="171" fontId="3" fillId="3" borderId="1" xfId="1" applyNumberFormat="1" applyFont="1" applyFill="1" applyBorder="1" applyAlignment="1">
      <alignment vertical="center" wrapText="1"/>
    </xf>
    <xf numFmtId="0" fontId="5" fillId="4" borderId="1" xfId="2" applyNumberFormat="1" applyFont="1" applyFill="1" applyBorder="1" applyAlignment="1">
      <alignment horizontal="center" vertical="center"/>
    </xf>
    <xf numFmtId="3" fontId="5" fillId="4" borderId="1" xfId="3" applyNumberFormat="1" applyFont="1" applyFill="1" applyBorder="1" applyAlignment="1">
      <alignment vertical="center" wrapText="1"/>
    </xf>
    <xf numFmtId="3" fontId="5" fillId="4" borderId="1" xfId="3" applyNumberFormat="1" applyFont="1" applyFill="1" applyBorder="1" applyAlignment="1">
      <alignment horizontal="center" vertical="center" wrapText="1"/>
    </xf>
    <xf numFmtId="171" fontId="3" fillId="4" borderId="1" xfId="1" applyNumberFormat="1" applyFont="1" applyFill="1" applyBorder="1" applyAlignment="1">
      <alignment vertical="center" wrapText="1"/>
    </xf>
    <xf numFmtId="0" fontId="6" fillId="2" borderId="1" xfId="3" applyFont="1" applyFill="1" applyBorder="1" applyAlignment="1">
      <alignment horizontal="left" vertical="center" wrapText="1"/>
    </xf>
    <xf numFmtId="0" fontId="6" fillId="2" borderId="1" xfId="3" applyFont="1" applyFill="1" applyBorder="1" applyAlignment="1">
      <alignment horizontal="center" vertical="center"/>
    </xf>
    <xf numFmtId="3" fontId="6" fillId="2" borderId="1" xfId="3" applyNumberFormat="1" applyFont="1" applyFill="1" applyBorder="1" applyAlignment="1">
      <alignment horizontal="center" vertical="center"/>
    </xf>
    <xf numFmtId="0" fontId="6" fillId="4" borderId="1" xfId="3" applyFont="1" applyFill="1" applyBorder="1" applyAlignment="1">
      <alignment horizontal="center" vertical="center" wrapText="1"/>
    </xf>
    <xf numFmtId="0" fontId="11" fillId="2" borderId="0" xfId="0" applyFont="1" applyFill="1"/>
    <xf numFmtId="164" fontId="6" fillId="2" borderId="1" xfId="1" applyNumberFormat="1" applyFont="1" applyFill="1" applyBorder="1" applyAlignment="1">
      <alignment horizontal="center" vertical="center"/>
    </xf>
    <xf numFmtId="3" fontId="6" fillId="2" borderId="1" xfId="8"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0" fontId="6" fillId="3" borderId="1" xfId="3" applyFont="1" applyFill="1" applyBorder="1" applyAlignment="1">
      <alignment horizontal="center" vertical="center" wrapText="1"/>
    </xf>
    <xf numFmtId="3" fontId="5" fillId="2" borderId="1" xfId="4" applyNumberFormat="1" applyFont="1" applyFill="1" applyBorder="1" applyAlignment="1">
      <alignment horizontal="left" vertical="center" wrapText="1"/>
    </xf>
    <xf numFmtId="3" fontId="6" fillId="2" borderId="1" xfId="5" applyNumberFormat="1" applyFont="1" applyFill="1" applyBorder="1" applyAlignment="1">
      <alignment horizontal="left" vertical="center" wrapText="1"/>
    </xf>
    <xf numFmtId="3" fontId="6" fillId="2" borderId="1" xfId="5" applyNumberFormat="1"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1" xfId="5" applyFont="1" applyFill="1" applyBorder="1" applyAlignment="1">
      <alignment horizontal="left" vertical="center" wrapText="1"/>
    </xf>
    <xf numFmtId="3" fontId="5" fillId="2" borderId="1" xfId="5" applyNumberFormat="1" applyFont="1" applyFill="1" applyBorder="1" applyAlignment="1">
      <alignment horizontal="left" vertical="center" wrapText="1"/>
    </xf>
    <xf numFmtId="0" fontId="5" fillId="2" borderId="1" xfId="5" applyFont="1" applyFill="1" applyBorder="1" applyAlignment="1">
      <alignment horizontal="center" vertical="center" wrapText="1"/>
    </xf>
    <xf numFmtId="0" fontId="3" fillId="4" borderId="1" xfId="3" applyFont="1" applyFill="1" applyBorder="1" applyAlignment="1">
      <alignment vertical="center" wrapText="1"/>
    </xf>
    <xf numFmtId="0" fontId="3" fillId="4" borderId="1" xfId="3" applyFont="1" applyFill="1" applyBorder="1" applyAlignment="1">
      <alignment horizontal="center" vertical="center" wrapText="1"/>
    </xf>
    <xf numFmtId="0" fontId="6" fillId="5" borderId="1" xfId="3" applyFont="1" applyFill="1" applyBorder="1" applyAlignment="1">
      <alignment horizontal="center" vertical="center" wrapText="1"/>
    </xf>
    <xf numFmtId="0" fontId="5" fillId="6" borderId="1" xfId="5" applyFont="1" applyFill="1" applyBorder="1" applyAlignment="1">
      <alignment horizontal="center" vertical="center" wrapText="1"/>
    </xf>
    <xf numFmtId="3" fontId="5" fillId="6" borderId="1" xfId="5" applyNumberFormat="1" applyFont="1" applyFill="1" applyBorder="1" applyAlignment="1">
      <alignment horizontal="center" vertical="center" wrapText="1"/>
    </xf>
    <xf numFmtId="0" fontId="5" fillId="6" borderId="1" xfId="5" applyFont="1" applyFill="1" applyBorder="1" applyAlignment="1">
      <alignment vertical="center" wrapText="1"/>
    </xf>
    <xf numFmtId="0" fontId="3" fillId="2" borderId="1" xfId="2" applyNumberFormat="1" applyFont="1" applyFill="1" applyBorder="1" applyAlignment="1">
      <alignment horizontal="center" vertical="center"/>
    </xf>
    <xf numFmtId="3" fontId="5" fillId="2" borderId="1" xfId="7" applyNumberFormat="1" applyFont="1" applyFill="1" applyBorder="1" applyAlignment="1">
      <alignment horizontal="left" vertical="center" wrapText="1"/>
    </xf>
    <xf numFmtId="165" fontId="5" fillId="4" borderId="1" xfId="3" applyNumberFormat="1" applyFont="1" applyFill="1" applyBorder="1" applyAlignment="1">
      <alignment horizontal="center" vertical="center"/>
    </xf>
    <xf numFmtId="0" fontId="5" fillId="4" borderId="1" xfId="3" applyFont="1" applyFill="1" applyBorder="1" applyAlignment="1">
      <alignment vertical="center" wrapText="1"/>
    </xf>
    <xf numFmtId="0" fontId="5" fillId="4" borderId="1" xfId="3" applyFont="1" applyFill="1" applyBorder="1" applyAlignment="1">
      <alignment horizontal="center" vertical="center" wrapText="1"/>
    </xf>
    <xf numFmtId="165" fontId="5" fillId="2" borderId="1" xfId="3"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6" fillId="8" borderId="1" xfId="3" applyFont="1" applyFill="1" applyBorder="1" applyAlignment="1">
      <alignment horizontal="center" vertical="center" wrapText="1"/>
    </xf>
    <xf numFmtId="3" fontId="6" fillId="2" borderId="1" xfId="3" applyNumberFormat="1" applyFont="1" applyFill="1" applyBorder="1" applyAlignment="1">
      <alignment horizontal="left" vertical="center" wrapText="1"/>
    </xf>
    <xf numFmtId="3" fontId="6" fillId="2" borderId="1" xfId="3" applyNumberFormat="1" applyFont="1" applyFill="1" applyBorder="1" applyAlignment="1">
      <alignment horizontal="center" vertical="center" wrapText="1"/>
    </xf>
    <xf numFmtId="3" fontId="6" fillId="9" borderId="1" xfId="3" applyNumberFormat="1" applyFont="1" applyFill="1" applyBorder="1" applyAlignment="1">
      <alignment horizontal="left" vertical="center" wrapText="1"/>
    </xf>
    <xf numFmtId="3" fontId="6" fillId="9" borderId="1" xfId="3" applyNumberFormat="1" applyFont="1" applyFill="1" applyBorder="1" applyAlignment="1">
      <alignment horizontal="center" vertical="center" wrapText="1"/>
    </xf>
    <xf numFmtId="0" fontId="6" fillId="9" borderId="1" xfId="3" applyFont="1" applyFill="1" applyBorder="1" applyAlignment="1">
      <alignment horizontal="center" vertical="center" wrapText="1"/>
    </xf>
    <xf numFmtId="171" fontId="6" fillId="9" borderId="1" xfId="1" applyNumberFormat="1" applyFont="1" applyFill="1" applyBorder="1" applyAlignment="1">
      <alignment horizontal="left" vertical="center" wrapText="1"/>
    </xf>
    <xf numFmtId="171" fontId="11" fillId="9" borderId="1" xfId="1" applyNumberFormat="1" applyFont="1" applyFill="1" applyBorder="1"/>
    <xf numFmtId="164" fontId="3" fillId="3" borderId="1" xfId="0" applyNumberFormat="1" applyFont="1" applyFill="1" applyBorder="1" applyAlignment="1">
      <alignment vertical="center"/>
    </xf>
    <xf numFmtId="171" fontId="11" fillId="0" borderId="0" xfId="0" applyNumberFormat="1" applyFont="1"/>
    <xf numFmtId="0" fontId="10" fillId="0" borderId="0" xfId="0" applyFont="1" applyAlignment="1">
      <alignment horizontal="center" vertical="center" wrapText="1"/>
    </xf>
    <xf numFmtId="171" fontId="9" fillId="0" borderId="3" xfId="1" applyNumberFormat="1" applyFont="1" applyBorder="1" applyAlignment="1">
      <alignment horizontal="center" vertical="center" wrapText="1"/>
    </xf>
    <xf numFmtId="171" fontId="9" fillId="0" borderId="4" xfId="1" applyNumberFormat="1" applyFont="1" applyBorder="1" applyAlignment="1">
      <alignment horizontal="center" vertical="center" wrapText="1"/>
    </xf>
    <xf numFmtId="171" fontId="9" fillId="0" borderId="5" xfId="1" applyNumberFormat="1" applyFont="1" applyBorder="1" applyAlignment="1">
      <alignment horizontal="center" vertical="center" wrapText="1"/>
    </xf>
    <xf numFmtId="0" fontId="12" fillId="0" borderId="0" xfId="0" applyFont="1" applyAlignment="1">
      <alignment horizontal="center" vertical="center"/>
    </xf>
    <xf numFmtId="0" fontId="3" fillId="2" borderId="6" xfId="2" applyNumberFormat="1" applyFont="1" applyFill="1" applyBorder="1" applyAlignment="1">
      <alignment horizontal="center" vertical="center" wrapText="1"/>
    </xf>
    <xf numFmtId="0" fontId="3" fillId="2" borderId="2" xfId="2" applyNumberFormat="1" applyFont="1" applyFill="1" applyBorder="1" applyAlignment="1">
      <alignment horizontal="center" vertical="center" wrapText="1"/>
    </xf>
    <xf numFmtId="3" fontId="3" fillId="2" borderId="6" xfId="3" applyNumberFormat="1" applyFont="1" applyFill="1" applyBorder="1" applyAlignment="1">
      <alignment horizontal="center" vertical="center" wrapText="1"/>
    </xf>
    <xf numFmtId="3" fontId="3" fillId="2" borderId="2" xfId="3" applyNumberFormat="1" applyFont="1" applyFill="1" applyBorder="1" applyAlignment="1">
      <alignment horizontal="center" vertical="center" wrapText="1"/>
    </xf>
    <xf numFmtId="3" fontId="3" fillId="2" borderId="6" xfId="2" applyNumberFormat="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3" fontId="3" fillId="2" borderId="6" xfId="2" applyNumberFormat="1" applyFont="1" applyFill="1" applyBorder="1" applyAlignment="1">
      <alignment horizontal="center" vertical="center"/>
    </xf>
    <xf numFmtId="3" fontId="3" fillId="2" borderId="2" xfId="2" applyNumberFormat="1" applyFont="1" applyFill="1" applyBorder="1" applyAlignment="1">
      <alignment horizontal="center" vertical="center"/>
    </xf>
    <xf numFmtId="171" fontId="3" fillId="2" borderId="6" xfId="1" applyNumberFormat="1" applyFont="1" applyFill="1" applyBorder="1" applyAlignment="1">
      <alignment horizontal="center" vertical="center"/>
    </xf>
    <xf numFmtId="171" fontId="3" fillId="2" borderId="2" xfId="1" applyNumberFormat="1" applyFont="1" applyFill="1" applyBorder="1" applyAlignment="1">
      <alignment horizontal="center" vertical="center"/>
    </xf>
  </cellXfs>
  <cellStyles count="20">
    <cellStyle name="Comma" xfId="1" builtinId="3"/>
    <cellStyle name="Comma 10" xfId="12"/>
    <cellStyle name="Comma 2" xfId="10"/>
    <cellStyle name="Comma 2 2" xfId="9"/>
    <cellStyle name="Comma 2 3" xfId="6"/>
    <cellStyle name="Comma 3" xfId="13"/>
    <cellStyle name="Comma 4" xfId="14"/>
    <cellStyle name="Comma 5" xfId="15"/>
    <cellStyle name="Comma 6" xfId="16"/>
    <cellStyle name="Comma 7" xfId="17"/>
    <cellStyle name="Comma 8" xfId="18"/>
    <cellStyle name="Comma 9" xfId="19"/>
    <cellStyle name="Normal" xfId="0" builtinId="0"/>
    <cellStyle name="Normal 2" xfId="3"/>
    <cellStyle name="Normal 2 2" xfId="2"/>
    <cellStyle name="Normal 2 3" xfId="5"/>
    <cellStyle name="Normal 2 4" xfId="8"/>
    <cellStyle name="Normal 3" xfId="4"/>
    <cellStyle name="Normal 4" xfId="7"/>
    <cellStyle name="Normal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tabSelected="1" zoomScale="80" zoomScaleNormal="80" workbookViewId="0">
      <pane ySplit="5" topLeftCell="A138" activePane="bottomLeft" state="frozen"/>
      <selection pane="bottomLeft" activeCell="A2" sqref="A2:J2"/>
    </sheetView>
  </sheetViews>
  <sheetFormatPr defaultRowHeight="15"/>
  <cols>
    <col min="1" max="1" width="6.7109375" style="75" customWidth="1"/>
    <col min="2" max="2" width="51" style="75" customWidth="1"/>
    <col min="3" max="3" width="11" style="76" customWidth="1"/>
    <col min="4" max="4" width="8" style="75" customWidth="1"/>
    <col min="5" max="5" width="9.28515625" style="75" customWidth="1"/>
    <col min="6" max="6" width="13.42578125" style="76" customWidth="1"/>
    <col min="7" max="7" width="19.28515625" style="77" customWidth="1"/>
    <col min="8" max="8" width="16.7109375" style="77" customWidth="1"/>
    <col min="9" max="10" width="17.85546875" style="77" customWidth="1"/>
    <col min="11" max="12" width="9.140625" style="75"/>
    <col min="13" max="13" width="18.28515625" style="75" hidden="1" customWidth="1"/>
    <col min="14" max="14" width="14.5703125" style="75" hidden="1" customWidth="1"/>
    <col min="15" max="16384" width="9.140625" style="75"/>
  </cols>
  <sheetData>
    <row r="1" spans="1:14" ht="45" customHeight="1">
      <c r="A1" s="126" t="s">
        <v>142</v>
      </c>
      <c r="B1" s="126"/>
      <c r="C1" s="126"/>
      <c r="D1" s="126"/>
      <c r="E1" s="126"/>
      <c r="F1" s="126"/>
      <c r="G1" s="126"/>
      <c r="H1" s="126"/>
      <c r="I1" s="126"/>
      <c r="J1" s="126"/>
    </row>
    <row r="2" spans="1:14" ht="24" customHeight="1">
      <c r="A2" s="130" t="s">
        <v>143</v>
      </c>
      <c r="B2" s="130"/>
      <c r="C2" s="130"/>
      <c r="D2" s="130"/>
      <c r="E2" s="130"/>
      <c r="F2" s="130"/>
      <c r="G2" s="130"/>
      <c r="H2" s="130"/>
      <c r="I2" s="130"/>
      <c r="J2" s="130"/>
    </row>
    <row r="3" spans="1:14" ht="21" customHeight="1"/>
    <row r="4" spans="1:14" ht="30.75" customHeight="1">
      <c r="A4" s="131" t="s">
        <v>0</v>
      </c>
      <c r="B4" s="133" t="s">
        <v>1</v>
      </c>
      <c r="C4" s="135" t="s">
        <v>2</v>
      </c>
      <c r="D4" s="135" t="s">
        <v>3</v>
      </c>
      <c r="E4" s="135" t="s">
        <v>4</v>
      </c>
      <c r="F4" s="137" t="s">
        <v>5</v>
      </c>
      <c r="G4" s="139" t="s">
        <v>130</v>
      </c>
      <c r="H4" s="127" t="s">
        <v>131</v>
      </c>
      <c r="I4" s="128"/>
      <c r="J4" s="129"/>
    </row>
    <row r="5" spans="1:14" ht="36.75" customHeight="1">
      <c r="A5" s="132"/>
      <c r="B5" s="134"/>
      <c r="C5" s="136"/>
      <c r="D5" s="136"/>
      <c r="E5" s="136"/>
      <c r="F5" s="138"/>
      <c r="G5" s="140"/>
      <c r="H5" s="2" t="s">
        <v>127</v>
      </c>
      <c r="I5" s="2" t="s">
        <v>128</v>
      </c>
      <c r="J5" s="2" t="s">
        <v>129</v>
      </c>
    </row>
    <row r="6" spans="1:14" ht="81.75" customHeight="1">
      <c r="A6" s="37" t="s">
        <v>6</v>
      </c>
      <c r="B6" s="78" t="s">
        <v>7</v>
      </c>
      <c r="C6" s="79"/>
      <c r="D6" s="78"/>
      <c r="E6" s="78"/>
      <c r="F6" s="79"/>
      <c r="G6" s="80">
        <v>184220000</v>
      </c>
      <c r="H6" s="80">
        <v>60885000</v>
      </c>
      <c r="I6" s="80">
        <v>61685000</v>
      </c>
      <c r="J6" s="80">
        <v>61650000</v>
      </c>
      <c r="M6" s="125">
        <f>H6+I6+J6</f>
        <v>184220000</v>
      </c>
      <c r="N6" s="125">
        <f>G6-M6</f>
        <v>0</v>
      </c>
    </row>
    <row r="7" spans="1:14" ht="87" customHeight="1">
      <c r="A7" s="81">
        <v>1.1000000000000001</v>
      </c>
      <c r="B7" s="82" t="s">
        <v>119</v>
      </c>
      <c r="C7" s="83"/>
      <c r="D7" s="82"/>
      <c r="E7" s="82"/>
      <c r="F7" s="83"/>
      <c r="G7" s="84">
        <v>45300000</v>
      </c>
      <c r="H7" s="84">
        <v>14675000</v>
      </c>
      <c r="I7" s="84">
        <v>14675000</v>
      </c>
      <c r="J7" s="84">
        <v>15950000</v>
      </c>
      <c r="M7" s="125">
        <f t="shared" ref="M7:M70" si="0">H7+I7+J7</f>
        <v>45300000</v>
      </c>
      <c r="N7" s="125">
        <f t="shared" ref="N7:N70" si="1">G7-M7</f>
        <v>0</v>
      </c>
    </row>
    <row r="8" spans="1:14" ht="33.75" customHeight="1">
      <c r="A8" s="15"/>
      <c r="B8" s="85" t="s">
        <v>132</v>
      </c>
      <c r="C8" s="86" t="s">
        <v>9</v>
      </c>
      <c r="D8" s="56">
        <v>1</v>
      </c>
      <c r="E8" s="56">
        <v>372</v>
      </c>
      <c r="F8" s="87">
        <v>40000</v>
      </c>
      <c r="G8" s="57">
        <f>D8*E8*F8</f>
        <v>14880000</v>
      </c>
      <c r="H8" s="57">
        <v>4840000</v>
      </c>
      <c r="I8" s="57">
        <v>4840000</v>
      </c>
      <c r="J8" s="57">
        <v>5200000</v>
      </c>
      <c r="M8" s="125">
        <f t="shared" si="0"/>
        <v>14880000</v>
      </c>
      <c r="N8" s="125">
        <f t="shared" si="1"/>
        <v>0</v>
      </c>
    </row>
    <row r="9" spans="1:14" ht="25.5" customHeight="1">
      <c r="A9" s="15"/>
      <c r="B9" s="85" t="s">
        <v>10</v>
      </c>
      <c r="C9" s="86" t="s">
        <v>20</v>
      </c>
      <c r="D9" s="56">
        <v>1</v>
      </c>
      <c r="E9" s="56">
        <v>3</v>
      </c>
      <c r="F9" s="87">
        <v>1000000</v>
      </c>
      <c r="G9" s="57">
        <f t="shared" ref="G9:G12" si="2">D9*E9*F9</f>
        <v>3000000</v>
      </c>
      <c r="H9" s="57">
        <v>1000000</v>
      </c>
      <c r="I9" s="57">
        <v>1000000</v>
      </c>
      <c r="J9" s="57">
        <v>1000000</v>
      </c>
      <c r="M9" s="125">
        <f t="shared" si="0"/>
        <v>3000000</v>
      </c>
      <c r="N9" s="125">
        <f t="shared" si="1"/>
        <v>0</v>
      </c>
    </row>
    <row r="10" spans="1:14" ht="25.5" customHeight="1">
      <c r="A10" s="15"/>
      <c r="B10" s="85" t="s">
        <v>133</v>
      </c>
      <c r="C10" s="86" t="s">
        <v>13</v>
      </c>
      <c r="D10" s="56">
        <v>1</v>
      </c>
      <c r="E10" s="56">
        <v>372</v>
      </c>
      <c r="F10" s="87">
        <v>35000</v>
      </c>
      <c r="G10" s="57">
        <f t="shared" si="2"/>
        <v>13020000</v>
      </c>
      <c r="H10" s="57">
        <v>4235000</v>
      </c>
      <c r="I10" s="57">
        <v>4235000</v>
      </c>
      <c r="J10" s="57">
        <v>4550000</v>
      </c>
      <c r="M10" s="125">
        <f t="shared" si="0"/>
        <v>13020000</v>
      </c>
      <c r="N10" s="125">
        <f t="shared" si="1"/>
        <v>0</v>
      </c>
    </row>
    <row r="11" spans="1:14" ht="35.25" customHeight="1">
      <c r="A11" s="15"/>
      <c r="B11" s="85" t="s">
        <v>134</v>
      </c>
      <c r="C11" s="86" t="s">
        <v>18</v>
      </c>
      <c r="D11" s="56">
        <v>1</v>
      </c>
      <c r="E11" s="56">
        <v>3</v>
      </c>
      <c r="F11" s="87">
        <v>1000000</v>
      </c>
      <c r="G11" s="57">
        <f t="shared" si="2"/>
        <v>3000000</v>
      </c>
      <c r="H11" s="57">
        <v>1000000</v>
      </c>
      <c r="I11" s="57">
        <v>1000000</v>
      </c>
      <c r="J11" s="57">
        <v>1000000</v>
      </c>
      <c r="M11" s="125">
        <f t="shared" si="0"/>
        <v>3000000</v>
      </c>
      <c r="N11" s="125">
        <f t="shared" si="1"/>
        <v>0</v>
      </c>
    </row>
    <row r="12" spans="1:14" ht="35.25" customHeight="1">
      <c r="A12" s="15"/>
      <c r="B12" s="85" t="s">
        <v>135</v>
      </c>
      <c r="C12" s="86" t="s">
        <v>11</v>
      </c>
      <c r="D12" s="56">
        <v>1</v>
      </c>
      <c r="E12" s="56">
        <v>114</v>
      </c>
      <c r="F12" s="87">
        <v>100000</v>
      </c>
      <c r="G12" s="57">
        <f t="shared" si="2"/>
        <v>11400000</v>
      </c>
      <c r="H12" s="57">
        <v>3600000</v>
      </c>
      <c r="I12" s="57">
        <v>3600000</v>
      </c>
      <c r="J12" s="57">
        <v>4200000</v>
      </c>
      <c r="M12" s="125">
        <f t="shared" si="0"/>
        <v>11400000</v>
      </c>
      <c r="N12" s="125">
        <f t="shared" si="1"/>
        <v>0</v>
      </c>
    </row>
    <row r="13" spans="1:14" ht="63">
      <c r="A13" s="3">
        <v>1.2</v>
      </c>
      <c r="B13" s="4" t="s">
        <v>16</v>
      </c>
      <c r="C13" s="5"/>
      <c r="D13" s="88"/>
      <c r="E13" s="88"/>
      <c r="F13" s="5"/>
      <c r="G13" s="55">
        <v>86600000</v>
      </c>
      <c r="H13" s="55">
        <v>36270000</v>
      </c>
      <c r="I13" s="55">
        <v>29170000</v>
      </c>
      <c r="J13" s="55">
        <v>21160000</v>
      </c>
      <c r="M13" s="125">
        <f t="shared" si="0"/>
        <v>86600000</v>
      </c>
      <c r="N13" s="125">
        <f t="shared" si="1"/>
        <v>0</v>
      </c>
    </row>
    <row r="14" spans="1:14" ht="30">
      <c r="A14" s="7"/>
      <c r="B14" s="85" t="s">
        <v>134</v>
      </c>
      <c r="C14" s="6" t="s">
        <v>18</v>
      </c>
      <c r="D14" s="56">
        <v>1</v>
      </c>
      <c r="E14" s="56">
        <v>24</v>
      </c>
      <c r="F14" s="60">
        <v>600000</v>
      </c>
      <c r="G14" s="57">
        <f>D14*E14*F14</f>
        <v>14400000</v>
      </c>
      <c r="H14" s="57">
        <v>6000000</v>
      </c>
      <c r="I14" s="57">
        <v>4800000</v>
      </c>
      <c r="J14" s="57">
        <v>3600000</v>
      </c>
      <c r="M14" s="125">
        <f t="shared" si="0"/>
        <v>14400000</v>
      </c>
      <c r="N14" s="125">
        <f t="shared" si="1"/>
        <v>0</v>
      </c>
    </row>
    <row r="15" spans="1:14" ht="23.25" customHeight="1">
      <c r="A15" s="7"/>
      <c r="B15" s="61" t="s">
        <v>19</v>
      </c>
      <c r="C15" s="6" t="s">
        <v>20</v>
      </c>
      <c r="D15" s="56">
        <v>1</v>
      </c>
      <c r="E15" s="56">
        <v>24</v>
      </c>
      <c r="F15" s="60">
        <v>500000</v>
      </c>
      <c r="G15" s="57">
        <f t="shared" ref="G15:G17" si="3">D15*E15*F15</f>
        <v>12000000</v>
      </c>
      <c r="H15" s="57">
        <v>5000000</v>
      </c>
      <c r="I15" s="57">
        <v>4000000</v>
      </c>
      <c r="J15" s="57">
        <v>3000000</v>
      </c>
      <c r="M15" s="125">
        <f t="shared" si="0"/>
        <v>12000000</v>
      </c>
      <c r="N15" s="125">
        <f t="shared" si="1"/>
        <v>0</v>
      </c>
    </row>
    <row r="16" spans="1:14" s="89" customFormat="1" ht="30">
      <c r="A16" s="7"/>
      <c r="B16" s="85" t="s">
        <v>132</v>
      </c>
      <c r="C16" s="6" t="s">
        <v>11</v>
      </c>
      <c r="D16" s="56">
        <v>1</v>
      </c>
      <c r="E16" s="56">
        <v>860</v>
      </c>
      <c r="F16" s="60">
        <v>40000</v>
      </c>
      <c r="G16" s="57">
        <f t="shared" si="3"/>
        <v>34400000</v>
      </c>
      <c r="H16" s="57">
        <v>14440000</v>
      </c>
      <c r="I16" s="57">
        <v>11640000</v>
      </c>
      <c r="J16" s="57">
        <v>8320000</v>
      </c>
      <c r="M16" s="125">
        <f t="shared" si="0"/>
        <v>34400000</v>
      </c>
      <c r="N16" s="125">
        <f t="shared" si="1"/>
        <v>0</v>
      </c>
    </row>
    <row r="17" spans="1:14" ht="23.25" customHeight="1">
      <c r="A17" s="7"/>
      <c r="B17" s="85" t="s">
        <v>133</v>
      </c>
      <c r="C17" s="6" t="s">
        <v>22</v>
      </c>
      <c r="D17" s="56">
        <v>1</v>
      </c>
      <c r="E17" s="56">
        <v>860</v>
      </c>
      <c r="F17" s="60">
        <v>30000</v>
      </c>
      <c r="G17" s="57">
        <f t="shared" si="3"/>
        <v>25800000</v>
      </c>
      <c r="H17" s="57">
        <v>10830000</v>
      </c>
      <c r="I17" s="57">
        <v>8730000</v>
      </c>
      <c r="J17" s="57">
        <v>6240000</v>
      </c>
      <c r="M17" s="125">
        <f t="shared" si="0"/>
        <v>25800000</v>
      </c>
      <c r="N17" s="125">
        <f t="shared" si="1"/>
        <v>0</v>
      </c>
    </row>
    <row r="18" spans="1:14" ht="31.5">
      <c r="A18" s="3">
        <v>1.3</v>
      </c>
      <c r="B18" s="4" t="s">
        <v>23</v>
      </c>
      <c r="C18" s="5"/>
      <c r="D18" s="88"/>
      <c r="E18" s="88"/>
      <c r="F18" s="5"/>
      <c r="G18" s="55">
        <v>7900000</v>
      </c>
      <c r="H18" s="55">
        <v>0</v>
      </c>
      <c r="I18" s="55">
        <v>7900000</v>
      </c>
      <c r="J18" s="55">
        <v>0</v>
      </c>
      <c r="M18" s="125">
        <f t="shared" si="0"/>
        <v>7900000</v>
      </c>
      <c r="N18" s="125">
        <f t="shared" si="1"/>
        <v>0</v>
      </c>
    </row>
    <row r="19" spans="1:14" ht="24" customHeight="1">
      <c r="A19" s="7"/>
      <c r="B19" s="61" t="s">
        <v>113</v>
      </c>
      <c r="C19" s="50" t="s">
        <v>9</v>
      </c>
      <c r="D19" s="50">
        <v>1</v>
      </c>
      <c r="E19" s="50">
        <v>80</v>
      </c>
      <c r="F19" s="90">
        <v>40000</v>
      </c>
      <c r="G19" s="57">
        <f t="shared" ref="G19:G72" si="4">D19*E19*F19</f>
        <v>3200000</v>
      </c>
      <c r="H19" s="57"/>
      <c r="I19" s="57">
        <v>3200000</v>
      </c>
      <c r="J19" s="57"/>
      <c r="M19" s="125">
        <f t="shared" si="0"/>
        <v>3200000</v>
      </c>
      <c r="N19" s="125">
        <f t="shared" si="1"/>
        <v>0</v>
      </c>
    </row>
    <row r="20" spans="1:14" ht="24" customHeight="1">
      <c r="A20" s="7"/>
      <c r="B20" s="61" t="s">
        <v>21</v>
      </c>
      <c r="C20" s="50" t="s">
        <v>13</v>
      </c>
      <c r="D20" s="50">
        <v>1</v>
      </c>
      <c r="E20" s="50">
        <v>80</v>
      </c>
      <c r="F20" s="90">
        <v>40000</v>
      </c>
      <c r="G20" s="57">
        <f t="shared" si="4"/>
        <v>3200000</v>
      </c>
      <c r="H20" s="57"/>
      <c r="I20" s="57">
        <v>3200000</v>
      </c>
      <c r="J20" s="57"/>
      <c r="M20" s="125">
        <f t="shared" si="0"/>
        <v>3200000</v>
      </c>
      <c r="N20" s="125">
        <f t="shared" si="1"/>
        <v>0</v>
      </c>
    </row>
    <row r="21" spans="1:14" ht="24" customHeight="1">
      <c r="A21" s="7"/>
      <c r="B21" s="61" t="s">
        <v>19</v>
      </c>
      <c r="C21" s="91" t="s">
        <v>20</v>
      </c>
      <c r="D21" s="91">
        <v>1</v>
      </c>
      <c r="E21" s="91">
        <v>1</v>
      </c>
      <c r="F21" s="92">
        <v>500000</v>
      </c>
      <c r="G21" s="57">
        <f t="shared" si="4"/>
        <v>500000</v>
      </c>
      <c r="H21" s="57"/>
      <c r="I21" s="57">
        <v>500000</v>
      </c>
      <c r="J21" s="57"/>
      <c r="M21" s="125">
        <f t="shared" si="0"/>
        <v>500000</v>
      </c>
      <c r="N21" s="125">
        <f t="shared" si="1"/>
        <v>0</v>
      </c>
    </row>
    <row r="22" spans="1:14" ht="24" customHeight="1">
      <c r="A22" s="7"/>
      <c r="B22" s="61" t="s">
        <v>17</v>
      </c>
      <c r="C22" s="91" t="s">
        <v>30</v>
      </c>
      <c r="D22" s="91">
        <v>1</v>
      </c>
      <c r="E22" s="91">
        <v>1</v>
      </c>
      <c r="F22" s="92">
        <v>1000000</v>
      </c>
      <c r="G22" s="57">
        <f t="shared" si="4"/>
        <v>1000000</v>
      </c>
      <c r="H22" s="57"/>
      <c r="I22" s="57">
        <v>1000000</v>
      </c>
      <c r="J22" s="57"/>
      <c r="M22" s="125">
        <f t="shared" si="0"/>
        <v>1000000</v>
      </c>
      <c r="N22" s="125">
        <f t="shared" si="1"/>
        <v>0</v>
      </c>
    </row>
    <row r="23" spans="1:14" ht="47.25">
      <c r="A23" s="3">
        <v>1.4</v>
      </c>
      <c r="B23" s="4" t="s">
        <v>120</v>
      </c>
      <c r="C23" s="5"/>
      <c r="D23" s="88"/>
      <c r="E23" s="88"/>
      <c r="F23" s="5"/>
      <c r="G23" s="55">
        <v>44420000</v>
      </c>
      <c r="H23" s="55">
        <v>9940000</v>
      </c>
      <c r="I23" s="55">
        <v>9940000</v>
      </c>
      <c r="J23" s="55">
        <v>24540000</v>
      </c>
      <c r="M23" s="125">
        <f t="shared" si="0"/>
        <v>44420000</v>
      </c>
      <c r="N23" s="125">
        <f t="shared" si="1"/>
        <v>0</v>
      </c>
    </row>
    <row r="24" spans="1:14" ht="26.25" customHeight="1">
      <c r="A24" s="7"/>
      <c r="B24" s="61" t="s">
        <v>17</v>
      </c>
      <c r="C24" s="6" t="s">
        <v>18</v>
      </c>
      <c r="D24" s="56">
        <v>1</v>
      </c>
      <c r="E24" s="56">
        <v>11</v>
      </c>
      <c r="F24" s="60">
        <v>600000</v>
      </c>
      <c r="G24" s="57">
        <f t="shared" si="4"/>
        <v>6600000</v>
      </c>
      <c r="H24" s="57">
        <v>1800000</v>
      </c>
      <c r="I24" s="57">
        <v>1800000</v>
      </c>
      <c r="J24" s="57">
        <v>3000000</v>
      </c>
      <c r="M24" s="125">
        <f t="shared" si="0"/>
        <v>6600000</v>
      </c>
      <c r="N24" s="125">
        <f t="shared" si="1"/>
        <v>0</v>
      </c>
    </row>
    <row r="25" spans="1:14" ht="25.5" customHeight="1">
      <c r="A25" s="7"/>
      <c r="B25" s="61" t="s">
        <v>126</v>
      </c>
      <c r="C25" s="6" t="s">
        <v>11</v>
      </c>
      <c r="D25" s="56">
        <v>1</v>
      </c>
      <c r="E25" s="56">
        <v>60</v>
      </c>
      <c r="F25" s="60">
        <v>100000</v>
      </c>
      <c r="G25" s="57">
        <f t="shared" si="4"/>
        <v>6000000</v>
      </c>
      <c r="H25" s="57">
        <v>0</v>
      </c>
      <c r="I25" s="57">
        <v>0</v>
      </c>
      <c r="J25" s="57">
        <v>6000000</v>
      </c>
      <c r="M25" s="125">
        <f t="shared" si="0"/>
        <v>6000000</v>
      </c>
      <c r="N25" s="125">
        <f t="shared" si="1"/>
        <v>0</v>
      </c>
    </row>
    <row r="26" spans="1:14" ht="26.25" customHeight="1">
      <c r="A26" s="7"/>
      <c r="B26" s="61" t="s">
        <v>19</v>
      </c>
      <c r="C26" s="6" t="s">
        <v>20</v>
      </c>
      <c r="D26" s="56">
        <v>1</v>
      </c>
      <c r="E26" s="56">
        <v>11</v>
      </c>
      <c r="F26" s="60">
        <v>500000</v>
      </c>
      <c r="G26" s="57">
        <f t="shared" si="4"/>
        <v>5500000</v>
      </c>
      <c r="H26" s="57">
        <v>1500000</v>
      </c>
      <c r="I26" s="57">
        <v>1500000</v>
      </c>
      <c r="J26" s="57">
        <v>2500000</v>
      </c>
      <c r="M26" s="125">
        <f t="shared" si="0"/>
        <v>5500000</v>
      </c>
      <c r="N26" s="125">
        <f t="shared" si="1"/>
        <v>0</v>
      </c>
    </row>
    <row r="27" spans="1:14" ht="26.25" customHeight="1">
      <c r="A27" s="7"/>
      <c r="B27" s="61" t="s">
        <v>113</v>
      </c>
      <c r="C27" s="6" t="s">
        <v>11</v>
      </c>
      <c r="D27" s="56">
        <v>1</v>
      </c>
      <c r="E27" s="56">
        <v>329</v>
      </c>
      <c r="F27" s="60">
        <v>40000</v>
      </c>
      <c r="G27" s="57">
        <f t="shared" si="4"/>
        <v>13160000</v>
      </c>
      <c r="H27" s="57">
        <v>3320000</v>
      </c>
      <c r="I27" s="57">
        <v>3320000</v>
      </c>
      <c r="J27" s="57">
        <v>6520000</v>
      </c>
      <c r="M27" s="125">
        <f t="shared" si="0"/>
        <v>13160000</v>
      </c>
      <c r="N27" s="125">
        <f t="shared" si="1"/>
        <v>0</v>
      </c>
    </row>
    <row r="28" spans="1:14" ht="26.25" customHeight="1">
      <c r="A28" s="7"/>
      <c r="B28" s="61" t="s">
        <v>21</v>
      </c>
      <c r="C28" s="6" t="s">
        <v>22</v>
      </c>
      <c r="D28" s="56">
        <v>1</v>
      </c>
      <c r="E28" s="56">
        <v>329</v>
      </c>
      <c r="F28" s="60">
        <v>40000</v>
      </c>
      <c r="G28" s="57">
        <f t="shared" si="4"/>
        <v>13160000</v>
      </c>
      <c r="H28" s="57">
        <v>3320000</v>
      </c>
      <c r="I28" s="57">
        <v>3320000</v>
      </c>
      <c r="J28" s="57">
        <v>6520000</v>
      </c>
      <c r="M28" s="125">
        <f t="shared" si="0"/>
        <v>13160000</v>
      </c>
      <c r="N28" s="125">
        <f t="shared" si="1"/>
        <v>0</v>
      </c>
    </row>
    <row r="29" spans="1:14" ht="42" customHeight="1">
      <c r="A29" s="8" t="s">
        <v>24</v>
      </c>
      <c r="B29" s="40" t="s">
        <v>25</v>
      </c>
      <c r="C29" s="41"/>
      <c r="D29" s="93"/>
      <c r="E29" s="93"/>
      <c r="F29" s="41"/>
      <c r="G29" s="72">
        <v>2273885000</v>
      </c>
      <c r="H29" s="72">
        <v>381699500</v>
      </c>
      <c r="I29" s="72">
        <v>694691500</v>
      </c>
      <c r="J29" s="72">
        <v>1197494000</v>
      </c>
      <c r="M29" s="125">
        <f t="shared" si="0"/>
        <v>2273885000</v>
      </c>
      <c r="N29" s="125">
        <f t="shared" si="1"/>
        <v>0</v>
      </c>
    </row>
    <row r="30" spans="1:14" ht="31.5">
      <c r="A30" s="36">
        <v>1</v>
      </c>
      <c r="B30" s="9" t="s">
        <v>26</v>
      </c>
      <c r="C30" s="10"/>
      <c r="D30" s="88"/>
      <c r="E30" s="88"/>
      <c r="F30" s="10"/>
      <c r="G30" s="55">
        <v>2036002500</v>
      </c>
      <c r="H30" s="55">
        <v>249560000</v>
      </c>
      <c r="I30" s="55">
        <v>642320000</v>
      </c>
      <c r="J30" s="55">
        <v>1144122500</v>
      </c>
      <c r="M30" s="125">
        <f t="shared" si="0"/>
        <v>2036002500</v>
      </c>
      <c r="N30" s="125">
        <f t="shared" si="1"/>
        <v>0</v>
      </c>
    </row>
    <row r="31" spans="1:14" ht="37.5" customHeight="1">
      <c r="A31" s="11" t="s">
        <v>27</v>
      </c>
      <c r="B31" s="12" t="s">
        <v>28</v>
      </c>
      <c r="C31" s="13"/>
      <c r="D31" s="56"/>
      <c r="E31" s="56"/>
      <c r="F31" s="13"/>
      <c r="G31" s="70">
        <v>177600000</v>
      </c>
      <c r="H31" s="70">
        <v>44960000</v>
      </c>
      <c r="I31" s="70">
        <v>66320000</v>
      </c>
      <c r="J31" s="70">
        <v>66320000</v>
      </c>
      <c r="M31" s="125">
        <f t="shared" si="0"/>
        <v>177600000</v>
      </c>
      <c r="N31" s="125">
        <f t="shared" si="1"/>
        <v>0</v>
      </c>
    </row>
    <row r="32" spans="1:14" ht="27" customHeight="1">
      <c r="A32" s="11"/>
      <c r="B32" s="94" t="s">
        <v>136</v>
      </c>
      <c r="C32" s="14" t="s">
        <v>9</v>
      </c>
      <c r="D32" s="56">
        <v>2</v>
      </c>
      <c r="E32" s="56">
        <v>580</v>
      </c>
      <c r="F32" s="16">
        <v>40000</v>
      </c>
      <c r="G32" s="57">
        <f t="shared" si="4"/>
        <v>46400000</v>
      </c>
      <c r="H32" s="57">
        <v>11520000</v>
      </c>
      <c r="I32" s="57">
        <v>17440000</v>
      </c>
      <c r="J32" s="57">
        <v>17440000</v>
      </c>
      <c r="M32" s="125">
        <f t="shared" si="0"/>
        <v>46400000</v>
      </c>
      <c r="N32" s="125">
        <f t="shared" si="1"/>
        <v>0</v>
      </c>
    </row>
    <row r="33" spans="1:14" ht="25.5" customHeight="1">
      <c r="A33" s="11"/>
      <c r="B33" s="94" t="s">
        <v>19</v>
      </c>
      <c r="C33" s="14" t="s">
        <v>20</v>
      </c>
      <c r="D33" s="56">
        <v>2</v>
      </c>
      <c r="E33" s="56">
        <v>24</v>
      </c>
      <c r="F33" s="16">
        <v>500000</v>
      </c>
      <c r="G33" s="57">
        <f t="shared" si="4"/>
        <v>24000000</v>
      </c>
      <c r="H33" s="57">
        <v>6000000</v>
      </c>
      <c r="I33" s="57">
        <v>9000000</v>
      </c>
      <c r="J33" s="57">
        <v>9000000</v>
      </c>
      <c r="M33" s="125">
        <f t="shared" si="0"/>
        <v>24000000</v>
      </c>
      <c r="N33" s="125">
        <f t="shared" si="1"/>
        <v>0</v>
      </c>
    </row>
    <row r="34" spans="1:14" ht="25.5" customHeight="1">
      <c r="A34" s="11"/>
      <c r="B34" s="94" t="s">
        <v>137</v>
      </c>
      <c r="C34" s="14" t="s">
        <v>13</v>
      </c>
      <c r="D34" s="56">
        <v>2</v>
      </c>
      <c r="E34" s="56">
        <v>580</v>
      </c>
      <c r="F34" s="16">
        <v>30000</v>
      </c>
      <c r="G34" s="57">
        <f t="shared" si="4"/>
        <v>34800000</v>
      </c>
      <c r="H34" s="57">
        <v>8640000</v>
      </c>
      <c r="I34" s="57">
        <v>13080000</v>
      </c>
      <c r="J34" s="57">
        <v>13080000</v>
      </c>
      <c r="M34" s="125">
        <f t="shared" si="0"/>
        <v>34800000</v>
      </c>
      <c r="N34" s="125">
        <f t="shared" si="1"/>
        <v>0</v>
      </c>
    </row>
    <row r="35" spans="1:14" ht="25.5" customHeight="1">
      <c r="A35" s="11"/>
      <c r="B35" s="94" t="s">
        <v>124</v>
      </c>
      <c r="C35" s="14" t="s">
        <v>30</v>
      </c>
      <c r="D35" s="56">
        <v>2</v>
      </c>
      <c r="E35" s="56">
        <v>24</v>
      </c>
      <c r="F35" s="16">
        <v>600000</v>
      </c>
      <c r="G35" s="57">
        <f t="shared" si="4"/>
        <v>28800000</v>
      </c>
      <c r="H35" s="57">
        <v>7200000</v>
      </c>
      <c r="I35" s="57">
        <v>10800000</v>
      </c>
      <c r="J35" s="57">
        <v>10800000</v>
      </c>
      <c r="M35" s="125">
        <f t="shared" si="0"/>
        <v>28800000</v>
      </c>
      <c r="N35" s="125">
        <f t="shared" si="1"/>
        <v>0</v>
      </c>
    </row>
    <row r="36" spans="1:14" ht="39.75" customHeight="1">
      <c r="A36" s="11"/>
      <c r="B36" s="94" t="s">
        <v>73</v>
      </c>
      <c r="C36" s="14" t="s">
        <v>11</v>
      </c>
      <c r="D36" s="56">
        <v>2</v>
      </c>
      <c r="E36" s="56">
        <v>218</v>
      </c>
      <c r="F36" s="16">
        <v>100000</v>
      </c>
      <c r="G36" s="57">
        <f t="shared" si="4"/>
        <v>43600000</v>
      </c>
      <c r="H36" s="57">
        <v>11600000</v>
      </c>
      <c r="I36" s="57">
        <v>16000000</v>
      </c>
      <c r="J36" s="57">
        <v>16000000</v>
      </c>
      <c r="M36" s="125">
        <f t="shared" si="0"/>
        <v>43600000</v>
      </c>
      <c r="N36" s="125">
        <f t="shared" si="1"/>
        <v>0</v>
      </c>
    </row>
    <row r="37" spans="1:14" ht="38.25" customHeight="1">
      <c r="A37" s="15">
        <v>1.2</v>
      </c>
      <c r="B37" s="12" t="s">
        <v>31</v>
      </c>
      <c r="C37" s="13"/>
      <c r="D37" s="56"/>
      <c r="E37" s="56"/>
      <c r="F37" s="13"/>
      <c r="G37" s="70">
        <v>4100000</v>
      </c>
      <c r="H37" s="70">
        <v>0</v>
      </c>
      <c r="I37" s="70">
        <v>4100000</v>
      </c>
      <c r="J37" s="70">
        <v>0</v>
      </c>
      <c r="M37" s="125">
        <f t="shared" si="0"/>
        <v>4100000</v>
      </c>
      <c r="N37" s="125">
        <f t="shared" si="1"/>
        <v>0</v>
      </c>
    </row>
    <row r="38" spans="1:14" ht="26.25" customHeight="1">
      <c r="A38" s="15"/>
      <c r="B38" s="95" t="s">
        <v>19</v>
      </c>
      <c r="C38" s="96" t="s">
        <v>20</v>
      </c>
      <c r="D38" s="96">
        <v>1</v>
      </c>
      <c r="E38" s="97">
        <v>1</v>
      </c>
      <c r="F38" s="92">
        <v>500000</v>
      </c>
      <c r="G38" s="57">
        <f t="shared" si="4"/>
        <v>500000</v>
      </c>
      <c r="H38" s="57"/>
      <c r="I38" s="57">
        <v>500000</v>
      </c>
      <c r="J38" s="57"/>
      <c r="M38" s="125">
        <f t="shared" si="0"/>
        <v>500000</v>
      </c>
      <c r="N38" s="125">
        <f t="shared" si="1"/>
        <v>0</v>
      </c>
    </row>
    <row r="39" spans="1:14" ht="26.25" customHeight="1">
      <c r="A39" s="15"/>
      <c r="B39" s="95" t="s">
        <v>113</v>
      </c>
      <c r="C39" s="96" t="s">
        <v>11</v>
      </c>
      <c r="D39" s="96">
        <v>1</v>
      </c>
      <c r="E39" s="97">
        <v>30</v>
      </c>
      <c r="F39" s="92">
        <v>40000</v>
      </c>
      <c r="G39" s="57">
        <f t="shared" si="4"/>
        <v>1200000</v>
      </c>
      <c r="H39" s="57"/>
      <c r="I39" s="57">
        <v>1200000</v>
      </c>
      <c r="J39" s="57"/>
      <c r="M39" s="125">
        <f t="shared" si="0"/>
        <v>1200000</v>
      </c>
      <c r="N39" s="125">
        <f t="shared" si="1"/>
        <v>0</v>
      </c>
    </row>
    <row r="40" spans="1:14" ht="26.25" customHeight="1">
      <c r="A40" s="15"/>
      <c r="B40" s="95" t="s">
        <v>125</v>
      </c>
      <c r="C40" s="96" t="s">
        <v>22</v>
      </c>
      <c r="D40" s="96">
        <v>1</v>
      </c>
      <c r="E40" s="97">
        <v>30</v>
      </c>
      <c r="F40" s="92">
        <v>30000</v>
      </c>
      <c r="G40" s="57">
        <f t="shared" si="4"/>
        <v>900000</v>
      </c>
      <c r="H40" s="57"/>
      <c r="I40" s="57">
        <v>900000</v>
      </c>
      <c r="J40" s="57"/>
      <c r="M40" s="125">
        <f t="shared" si="0"/>
        <v>900000</v>
      </c>
      <c r="N40" s="125">
        <f t="shared" si="1"/>
        <v>0</v>
      </c>
    </row>
    <row r="41" spans="1:14" ht="26.25" customHeight="1">
      <c r="A41" s="15"/>
      <c r="B41" s="95" t="s">
        <v>17</v>
      </c>
      <c r="C41" s="96" t="s">
        <v>18</v>
      </c>
      <c r="D41" s="96">
        <v>1</v>
      </c>
      <c r="E41" s="97">
        <v>1</v>
      </c>
      <c r="F41" s="92">
        <v>600000</v>
      </c>
      <c r="G41" s="57">
        <f t="shared" si="4"/>
        <v>600000</v>
      </c>
      <c r="H41" s="57"/>
      <c r="I41" s="57">
        <v>600000</v>
      </c>
      <c r="J41" s="57"/>
      <c r="M41" s="125">
        <f t="shared" si="0"/>
        <v>600000</v>
      </c>
      <c r="N41" s="125">
        <f t="shared" si="1"/>
        <v>0</v>
      </c>
    </row>
    <row r="42" spans="1:14" ht="36.75" customHeight="1">
      <c r="A42" s="15"/>
      <c r="B42" s="98" t="s">
        <v>33</v>
      </c>
      <c r="C42" s="97" t="s">
        <v>11</v>
      </c>
      <c r="D42" s="97">
        <v>1</v>
      </c>
      <c r="E42" s="97">
        <v>9</v>
      </c>
      <c r="F42" s="92">
        <v>100000</v>
      </c>
      <c r="G42" s="57">
        <f t="shared" si="4"/>
        <v>900000</v>
      </c>
      <c r="H42" s="57"/>
      <c r="I42" s="57">
        <v>900000</v>
      </c>
      <c r="J42" s="57"/>
      <c r="M42" s="125">
        <f t="shared" si="0"/>
        <v>900000</v>
      </c>
      <c r="N42" s="125">
        <f t="shared" si="1"/>
        <v>0</v>
      </c>
    </row>
    <row r="43" spans="1:14" ht="47.25">
      <c r="A43" s="15">
        <v>1.3</v>
      </c>
      <c r="B43" s="12" t="s">
        <v>34</v>
      </c>
      <c r="C43" s="13"/>
      <c r="D43" s="56"/>
      <c r="E43" s="56"/>
      <c r="F43" s="13"/>
      <c r="G43" s="70">
        <v>150400000</v>
      </c>
      <c r="H43" s="70">
        <v>44400000</v>
      </c>
      <c r="I43" s="70">
        <v>53000000</v>
      </c>
      <c r="J43" s="70">
        <v>53000000</v>
      </c>
      <c r="M43" s="125">
        <f t="shared" si="0"/>
        <v>150400000</v>
      </c>
      <c r="N43" s="125">
        <f t="shared" si="1"/>
        <v>0</v>
      </c>
    </row>
    <row r="44" spans="1:14" ht="21.75" customHeight="1">
      <c r="A44" s="15"/>
      <c r="B44" s="94" t="s">
        <v>35</v>
      </c>
      <c r="C44" s="14" t="s">
        <v>9</v>
      </c>
      <c r="D44" s="56">
        <v>4</v>
      </c>
      <c r="E44" s="56">
        <v>270</v>
      </c>
      <c r="F44" s="16">
        <v>40000</v>
      </c>
      <c r="G44" s="57">
        <f t="shared" si="4"/>
        <v>43200000</v>
      </c>
      <c r="H44" s="57">
        <v>12800000</v>
      </c>
      <c r="I44" s="57">
        <v>15200000</v>
      </c>
      <c r="J44" s="57">
        <v>15200000</v>
      </c>
      <c r="M44" s="125">
        <f t="shared" si="0"/>
        <v>43200000</v>
      </c>
      <c r="N44" s="125">
        <f t="shared" si="1"/>
        <v>0</v>
      </c>
    </row>
    <row r="45" spans="1:14" ht="21.75" customHeight="1">
      <c r="A45" s="15"/>
      <c r="B45" s="94" t="s">
        <v>12</v>
      </c>
      <c r="C45" s="14" t="s">
        <v>13</v>
      </c>
      <c r="D45" s="56">
        <v>4</v>
      </c>
      <c r="E45" s="56">
        <v>270</v>
      </c>
      <c r="F45" s="16">
        <v>30000</v>
      </c>
      <c r="G45" s="57">
        <f t="shared" si="4"/>
        <v>32400000</v>
      </c>
      <c r="H45" s="57">
        <v>9600000</v>
      </c>
      <c r="I45" s="57">
        <v>11400000</v>
      </c>
      <c r="J45" s="57">
        <v>11400000</v>
      </c>
      <c r="M45" s="125">
        <f t="shared" si="0"/>
        <v>32400000</v>
      </c>
      <c r="N45" s="125">
        <f t="shared" si="1"/>
        <v>0</v>
      </c>
    </row>
    <row r="46" spans="1:14" ht="21.75" customHeight="1">
      <c r="A46" s="15"/>
      <c r="B46" s="94" t="s">
        <v>19</v>
      </c>
      <c r="C46" s="16" t="s">
        <v>20</v>
      </c>
      <c r="D46" s="56">
        <v>4</v>
      </c>
      <c r="E46" s="56">
        <v>17</v>
      </c>
      <c r="F46" s="16">
        <v>500000</v>
      </c>
      <c r="G46" s="57">
        <f t="shared" si="4"/>
        <v>34000000</v>
      </c>
      <c r="H46" s="57">
        <v>10000000</v>
      </c>
      <c r="I46" s="57">
        <v>12000000</v>
      </c>
      <c r="J46" s="57">
        <v>12000000</v>
      </c>
      <c r="M46" s="125">
        <f t="shared" si="0"/>
        <v>34000000</v>
      </c>
      <c r="N46" s="125">
        <f t="shared" si="1"/>
        <v>0</v>
      </c>
    </row>
    <row r="47" spans="1:14" ht="21.75" customHeight="1">
      <c r="A47" s="15"/>
      <c r="B47" s="94" t="s">
        <v>14</v>
      </c>
      <c r="C47" s="16" t="s">
        <v>30</v>
      </c>
      <c r="D47" s="56">
        <v>4</v>
      </c>
      <c r="E47" s="56">
        <v>17</v>
      </c>
      <c r="F47" s="16">
        <v>600000</v>
      </c>
      <c r="G47" s="57">
        <f t="shared" si="4"/>
        <v>40800000</v>
      </c>
      <c r="H47" s="57">
        <v>12000000</v>
      </c>
      <c r="I47" s="57">
        <v>14400000</v>
      </c>
      <c r="J47" s="57">
        <v>14400000</v>
      </c>
      <c r="M47" s="125">
        <f t="shared" si="0"/>
        <v>40800000</v>
      </c>
      <c r="N47" s="125">
        <f t="shared" si="1"/>
        <v>0</v>
      </c>
    </row>
    <row r="48" spans="1:14" ht="78.75">
      <c r="A48" s="11" t="s">
        <v>36</v>
      </c>
      <c r="B48" s="12" t="s">
        <v>37</v>
      </c>
      <c r="C48" s="13"/>
      <c r="D48" s="56"/>
      <c r="E48" s="56"/>
      <c r="F48" s="13"/>
      <c r="G48" s="70">
        <v>20300000</v>
      </c>
      <c r="H48" s="70">
        <v>6700000</v>
      </c>
      <c r="I48" s="70">
        <v>6800000</v>
      </c>
      <c r="J48" s="70">
        <v>6800000</v>
      </c>
      <c r="M48" s="125">
        <f t="shared" si="0"/>
        <v>20300000</v>
      </c>
      <c r="N48" s="125">
        <f t="shared" si="1"/>
        <v>0</v>
      </c>
    </row>
    <row r="49" spans="1:14" ht="27.75" customHeight="1">
      <c r="A49" s="11"/>
      <c r="B49" s="59" t="s">
        <v>113</v>
      </c>
      <c r="C49" s="60" t="s">
        <v>11</v>
      </c>
      <c r="D49" s="56">
        <v>1</v>
      </c>
      <c r="E49" s="56">
        <v>180</v>
      </c>
      <c r="F49" s="16">
        <v>40000</v>
      </c>
      <c r="G49" s="57">
        <f t="shared" si="4"/>
        <v>7200000</v>
      </c>
      <c r="H49" s="57">
        <v>2400000</v>
      </c>
      <c r="I49" s="57">
        <v>2400000</v>
      </c>
      <c r="J49" s="57">
        <v>2400000</v>
      </c>
      <c r="M49" s="125">
        <f t="shared" si="0"/>
        <v>7200000</v>
      </c>
      <c r="N49" s="125">
        <f t="shared" si="1"/>
        <v>0</v>
      </c>
    </row>
    <row r="50" spans="1:14" ht="27.75" customHeight="1">
      <c r="A50" s="11"/>
      <c r="B50" s="59" t="s">
        <v>12</v>
      </c>
      <c r="C50" s="60" t="s">
        <v>22</v>
      </c>
      <c r="D50" s="56">
        <v>1</v>
      </c>
      <c r="E50" s="56">
        <v>180</v>
      </c>
      <c r="F50" s="16">
        <v>30000</v>
      </c>
      <c r="G50" s="57">
        <f t="shared" si="4"/>
        <v>5400000</v>
      </c>
      <c r="H50" s="57">
        <v>1800000</v>
      </c>
      <c r="I50" s="57">
        <v>1800000</v>
      </c>
      <c r="J50" s="57">
        <v>1800000</v>
      </c>
      <c r="M50" s="125">
        <f t="shared" si="0"/>
        <v>5400000</v>
      </c>
      <c r="N50" s="125">
        <f t="shared" si="1"/>
        <v>0</v>
      </c>
    </row>
    <row r="51" spans="1:14" ht="27.75" customHeight="1">
      <c r="A51" s="11"/>
      <c r="B51" s="59" t="s">
        <v>19</v>
      </c>
      <c r="C51" s="60" t="s">
        <v>20</v>
      </c>
      <c r="D51" s="56">
        <v>1</v>
      </c>
      <c r="E51" s="56">
        <v>3</v>
      </c>
      <c r="F51" s="16">
        <v>500000</v>
      </c>
      <c r="G51" s="57">
        <f t="shared" si="4"/>
        <v>1500000</v>
      </c>
      <c r="H51" s="57">
        <v>500000</v>
      </c>
      <c r="I51" s="57">
        <v>500000</v>
      </c>
      <c r="J51" s="57">
        <v>500000</v>
      </c>
      <c r="M51" s="125">
        <f t="shared" si="0"/>
        <v>1500000</v>
      </c>
      <c r="N51" s="125">
        <f t="shared" si="1"/>
        <v>0</v>
      </c>
    </row>
    <row r="52" spans="1:14" ht="27.75" customHeight="1">
      <c r="A52" s="11"/>
      <c r="B52" s="59" t="s">
        <v>17</v>
      </c>
      <c r="C52" s="60" t="s">
        <v>18</v>
      </c>
      <c r="D52" s="56">
        <v>1</v>
      </c>
      <c r="E52" s="56">
        <v>3</v>
      </c>
      <c r="F52" s="16">
        <v>600000</v>
      </c>
      <c r="G52" s="57">
        <f t="shared" si="4"/>
        <v>1800000</v>
      </c>
      <c r="H52" s="57">
        <v>600000</v>
      </c>
      <c r="I52" s="57">
        <v>600000</v>
      </c>
      <c r="J52" s="57">
        <v>600000</v>
      </c>
      <c r="M52" s="125">
        <f t="shared" si="0"/>
        <v>1800000</v>
      </c>
      <c r="N52" s="125">
        <f t="shared" si="1"/>
        <v>0</v>
      </c>
    </row>
    <row r="53" spans="1:14" ht="31.5">
      <c r="A53" s="11"/>
      <c r="B53" s="59" t="s">
        <v>38</v>
      </c>
      <c r="C53" s="60" t="s">
        <v>29</v>
      </c>
      <c r="D53" s="56">
        <v>1</v>
      </c>
      <c r="E53" s="56">
        <v>180</v>
      </c>
      <c r="F53" s="16">
        <v>20000</v>
      </c>
      <c r="G53" s="57">
        <f t="shared" si="4"/>
        <v>3600000</v>
      </c>
      <c r="H53" s="57">
        <v>1200000</v>
      </c>
      <c r="I53" s="57">
        <v>1200000</v>
      </c>
      <c r="J53" s="57">
        <v>1200000</v>
      </c>
      <c r="M53" s="125">
        <f t="shared" si="0"/>
        <v>3600000</v>
      </c>
      <c r="N53" s="125">
        <f t="shared" si="1"/>
        <v>0</v>
      </c>
    </row>
    <row r="54" spans="1:14" ht="38.25" customHeight="1">
      <c r="A54" s="11"/>
      <c r="B54" s="59" t="s">
        <v>39</v>
      </c>
      <c r="C54" s="60" t="s">
        <v>11</v>
      </c>
      <c r="D54" s="56">
        <v>1</v>
      </c>
      <c r="E54" s="56">
        <v>8</v>
      </c>
      <c r="F54" s="16">
        <v>100000</v>
      </c>
      <c r="G54" s="57">
        <f t="shared" si="4"/>
        <v>800000</v>
      </c>
      <c r="H54" s="57">
        <v>200000</v>
      </c>
      <c r="I54" s="57">
        <v>300000</v>
      </c>
      <c r="J54" s="57">
        <v>300000</v>
      </c>
      <c r="M54" s="125">
        <f t="shared" si="0"/>
        <v>800000</v>
      </c>
      <c r="N54" s="125">
        <f t="shared" si="1"/>
        <v>0</v>
      </c>
    </row>
    <row r="55" spans="1:14" ht="31.5">
      <c r="A55" s="15">
        <v>1.5</v>
      </c>
      <c r="B55" s="12" t="s">
        <v>40</v>
      </c>
      <c r="C55" s="13"/>
      <c r="D55" s="56"/>
      <c r="E55" s="56"/>
      <c r="F55" s="13"/>
      <c r="G55" s="70">
        <v>3900000</v>
      </c>
      <c r="H55" s="70">
        <v>0</v>
      </c>
      <c r="I55" s="70">
        <v>3900000</v>
      </c>
      <c r="J55" s="70">
        <v>0</v>
      </c>
      <c r="M55" s="125">
        <f t="shared" si="0"/>
        <v>3900000</v>
      </c>
      <c r="N55" s="125">
        <f t="shared" si="1"/>
        <v>0</v>
      </c>
    </row>
    <row r="56" spans="1:14" ht="25.5" customHeight="1">
      <c r="A56" s="15"/>
      <c r="B56" s="99" t="s">
        <v>19</v>
      </c>
      <c r="C56" s="18" t="s">
        <v>20</v>
      </c>
      <c r="D56" s="18">
        <v>1</v>
      </c>
      <c r="E56" s="18">
        <v>1</v>
      </c>
      <c r="F56" s="49">
        <v>500000</v>
      </c>
      <c r="G56" s="57">
        <f t="shared" si="4"/>
        <v>500000</v>
      </c>
      <c r="H56" s="57"/>
      <c r="I56" s="57">
        <v>500000</v>
      </c>
      <c r="J56" s="57"/>
      <c r="M56" s="125">
        <f t="shared" si="0"/>
        <v>500000</v>
      </c>
      <c r="N56" s="125">
        <f t="shared" si="1"/>
        <v>0</v>
      </c>
    </row>
    <row r="57" spans="1:14" ht="25.5" customHeight="1">
      <c r="A57" s="15"/>
      <c r="B57" s="99" t="s">
        <v>32</v>
      </c>
      <c r="C57" s="18" t="s">
        <v>11</v>
      </c>
      <c r="D57" s="18">
        <v>1</v>
      </c>
      <c r="E57" s="18">
        <v>40</v>
      </c>
      <c r="F57" s="49">
        <v>40000</v>
      </c>
      <c r="G57" s="57">
        <f t="shared" si="4"/>
        <v>1600000</v>
      </c>
      <c r="H57" s="57"/>
      <c r="I57" s="57">
        <v>1600000</v>
      </c>
      <c r="J57" s="57"/>
      <c r="M57" s="125">
        <f t="shared" si="0"/>
        <v>1600000</v>
      </c>
      <c r="N57" s="125">
        <f t="shared" si="1"/>
        <v>0</v>
      </c>
    </row>
    <row r="58" spans="1:14" ht="25.5" customHeight="1">
      <c r="A58" s="15"/>
      <c r="B58" s="99" t="s">
        <v>17</v>
      </c>
      <c r="C58" s="100" t="s">
        <v>18</v>
      </c>
      <c r="D58" s="100">
        <v>1</v>
      </c>
      <c r="E58" s="100">
        <v>1</v>
      </c>
      <c r="F58" s="49">
        <v>600000</v>
      </c>
      <c r="G58" s="57">
        <f t="shared" si="4"/>
        <v>600000</v>
      </c>
      <c r="H58" s="57"/>
      <c r="I58" s="57">
        <v>600000</v>
      </c>
      <c r="J58" s="57"/>
      <c r="M58" s="125">
        <f t="shared" si="0"/>
        <v>600000</v>
      </c>
      <c r="N58" s="125">
        <f t="shared" si="1"/>
        <v>0</v>
      </c>
    </row>
    <row r="59" spans="1:14" ht="25.5" customHeight="1">
      <c r="A59" s="15"/>
      <c r="B59" s="99" t="s">
        <v>41</v>
      </c>
      <c r="C59" s="100" t="s">
        <v>22</v>
      </c>
      <c r="D59" s="100">
        <v>1</v>
      </c>
      <c r="E59" s="100">
        <v>40</v>
      </c>
      <c r="F59" s="49">
        <v>30000</v>
      </c>
      <c r="G59" s="57">
        <f t="shared" si="4"/>
        <v>1200000</v>
      </c>
      <c r="H59" s="57"/>
      <c r="I59" s="57">
        <v>1200000</v>
      </c>
      <c r="J59" s="57"/>
      <c r="M59" s="125">
        <f t="shared" si="0"/>
        <v>1200000</v>
      </c>
      <c r="N59" s="125">
        <f t="shared" si="1"/>
        <v>0</v>
      </c>
    </row>
    <row r="60" spans="1:14" ht="47.25">
      <c r="A60" s="11">
        <v>1.6</v>
      </c>
      <c r="B60" s="19" t="s">
        <v>42</v>
      </c>
      <c r="C60" s="20" t="s">
        <v>43</v>
      </c>
      <c r="D60" s="56">
        <v>9</v>
      </c>
      <c r="E60" s="56">
        <v>56</v>
      </c>
      <c r="F60" s="14">
        <v>100000</v>
      </c>
      <c r="G60" s="70">
        <f t="shared" si="4"/>
        <v>50400000</v>
      </c>
      <c r="H60" s="70">
        <v>13500000</v>
      </c>
      <c r="I60" s="70">
        <v>16200000</v>
      </c>
      <c r="J60" s="70">
        <v>20700000</v>
      </c>
      <c r="M60" s="125">
        <f t="shared" si="0"/>
        <v>50400000</v>
      </c>
      <c r="N60" s="125">
        <f t="shared" si="1"/>
        <v>0</v>
      </c>
    </row>
    <row r="61" spans="1:14" ht="31.5">
      <c r="A61" s="20">
        <v>1.7</v>
      </c>
      <c r="B61" s="12" t="s">
        <v>44</v>
      </c>
      <c r="C61" s="16" t="s">
        <v>45</v>
      </c>
      <c r="D61" s="56">
        <v>1</v>
      </c>
      <c r="E61" s="56">
        <v>36</v>
      </c>
      <c r="F61" s="16">
        <v>2500000</v>
      </c>
      <c r="G61" s="70">
        <f t="shared" si="4"/>
        <v>90000000</v>
      </c>
      <c r="H61" s="70">
        <v>40000000</v>
      </c>
      <c r="I61" s="70">
        <v>10000000</v>
      </c>
      <c r="J61" s="70">
        <v>40000000</v>
      </c>
      <c r="M61" s="125">
        <f t="shared" si="0"/>
        <v>90000000</v>
      </c>
      <c r="N61" s="125">
        <f t="shared" si="1"/>
        <v>0</v>
      </c>
    </row>
    <row r="62" spans="1:14" ht="63">
      <c r="A62" s="20">
        <v>1.8</v>
      </c>
      <c r="B62" s="23" t="s">
        <v>46</v>
      </c>
      <c r="C62" s="16" t="s">
        <v>45</v>
      </c>
      <c r="D62" s="56">
        <v>1</v>
      </c>
      <c r="E62" s="56">
        <v>240</v>
      </c>
      <c r="F62" s="16">
        <v>500000</v>
      </c>
      <c r="G62" s="70">
        <f t="shared" si="4"/>
        <v>120000000</v>
      </c>
      <c r="H62" s="70">
        <v>60000000</v>
      </c>
      <c r="I62" s="70">
        <v>30000000</v>
      </c>
      <c r="J62" s="70">
        <v>30000000</v>
      </c>
      <c r="M62" s="125">
        <f t="shared" si="0"/>
        <v>120000000</v>
      </c>
      <c r="N62" s="125">
        <f t="shared" si="1"/>
        <v>0</v>
      </c>
    </row>
    <row r="63" spans="1:14" ht="31.5">
      <c r="A63" s="29">
        <v>1.9</v>
      </c>
      <c r="B63" s="23" t="s">
        <v>47</v>
      </c>
      <c r="C63" s="13"/>
      <c r="D63" s="56"/>
      <c r="E63" s="56"/>
      <c r="F63" s="13"/>
      <c r="G63" s="70">
        <v>83500000</v>
      </c>
      <c r="H63" s="70">
        <v>22500000</v>
      </c>
      <c r="I63" s="70">
        <v>30500000</v>
      </c>
      <c r="J63" s="70">
        <v>30500000</v>
      </c>
      <c r="M63" s="125">
        <f t="shared" si="0"/>
        <v>83500000</v>
      </c>
      <c r="N63" s="125">
        <f t="shared" si="1"/>
        <v>0</v>
      </c>
    </row>
    <row r="64" spans="1:14" ht="26.25" customHeight="1">
      <c r="A64" s="58">
        <v>1.1000000000000001</v>
      </c>
      <c r="B64" s="59" t="s">
        <v>48</v>
      </c>
      <c r="C64" s="60" t="s">
        <v>29</v>
      </c>
      <c r="D64" s="56">
        <v>1</v>
      </c>
      <c r="E64" s="56">
        <v>350</v>
      </c>
      <c r="F64" s="49">
        <v>500000</v>
      </c>
      <c r="G64" s="70">
        <f t="shared" si="4"/>
        <v>175000000</v>
      </c>
      <c r="H64" s="70">
        <v>0</v>
      </c>
      <c r="I64" s="70">
        <v>100000000</v>
      </c>
      <c r="J64" s="70">
        <v>75000000</v>
      </c>
      <c r="M64" s="125">
        <f t="shared" si="0"/>
        <v>175000000</v>
      </c>
      <c r="N64" s="125">
        <f t="shared" si="1"/>
        <v>0</v>
      </c>
    </row>
    <row r="65" spans="1:14" ht="31.5">
      <c r="A65" s="20">
        <v>1.1100000000000001</v>
      </c>
      <c r="B65" s="59" t="s">
        <v>49</v>
      </c>
      <c r="C65" s="60" t="s">
        <v>29</v>
      </c>
      <c r="D65" s="56">
        <v>1</v>
      </c>
      <c r="E65" s="56">
        <v>320</v>
      </c>
      <c r="F65" s="49">
        <v>1000000</v>
      </c>
      <c r="G65" s="70">
        <f t="shared" si="4"/>
        <v>320000000</v>
      </c>
      <c r="H65" s="70">
        <v>0</v>
      </c>
      <c r="I65" s="70">
        <v>250000000</v>
      </c>
      <c r="J65" s="70">
        <v>70000000</v>
      </c>
      <c r="M65" s="125">
        <f t="shared" si="0"/>
        <v>320000000</v>
      </c>
      <c r="N65" s="125">
        <f t="shared" si="1"/>
        <v>0</v>
      </c>
    </row>
    <row r="66" spans="1:14" ht="31.5">
      <c r="A66" s="20">
        <v>1.1200000000000001</v>
      </c>
      <c r="B66" s="61" t="s">
        <v>50</v>
      </c>
      <c r="C66" s="60" t="s">
        <v>29</v>
      </c>
      <c r="D66" s="56">
        <v>1</v>
      </c>
      <c r="E66" s="56">
        <v>83</v>
      </c>
      <c r="F66" s="49">
        <v>2500000</v>
      </c>
      <c r="G66" s="70">
        <f t="shared" si="4"/>
        <v>207500000</v>
      </c>
      <c r="H66" s="70">
        <v>12500000</v>
      </c>
      <c r="I66" s="70">
        <v>32500000</v>
      </c>
      <c r="J66" s="70">
        <v>162500000</v>
      </c>
      <c r="M66" s="125">
        <f t="shared" si="0"/>
        <v>207500000</v>
      </c>
      <c r="N66" s="125">
        <f t="shared" si="1"/>
        <v>0</v>
      </c>
    </row>
    <row r="67" spans="1:14" s="89" customFormat="1" ht="38.25" customHeight="1">
      <c r="A67" s="20">
        <v>1.1299999999999999</v>
      </c>
      <c r="B67" s="61" t="s">
        <v>51</v>
      </c>
      <c r="C67" s="60" t="s">
        <v>29</v>
      </c>
      <c r="D67" s="56">
        <v>1</v>
      </c>
      <c r="E67" s="56">
        <v>12</v>
      </c>
      <c r="F67" s="49">
        <v>7000000</v>
      </c>
      <c r="G67" s="70">
        <f t="shared" si="4"/>
        <v>84000000</v>
      </c>
      <c r="H67" s="70">
        <v>0</v>
      </c>
      <c r="I67" s="70">
        <v>7000000</v>
      </c>
      <c r="J67" s="70">
        <v>77000000</v>
      </c>
      <c r="M67" s="125">
        <f t="shared" si="0"/>
        <v>84000000</v>
      </c>
      <c r="N67" s="125">
        <f t="shared" si="1"/>
        <v>0</v>
      </c>
    </row>
    <row r="68" spans="1:14" ht="26.25" customHeight="1">
      <c r="A68" s="20">
        <v>1.1399999999999999</v>
      </c>
      <c r="B68" s="61" t="s">
        <v>52</v>
      </c>
      <c r="C68" s="60" t="s">
        <v>29</v>
      </c>
      <c r="D68" s="56">
        <v>1</v>
      </c>
      <c r="E68" s="56">
        <v>12</v>
      </c>
      <c r="F68" s="49">
        <v>1000000</v>
      </c>
      <c r="G68" s="70">
        <f t="shared" si="4"/>
        <v>12000000</v>
      </c>
      <c r="H68" s="70">
        <v>0</v>
      </c>
      <c r="I68" s="70">
        <v>12000000</v>
      </c>
      <c r="J68" s="70">
        <v>0</v>
      </c>
      <c r="M68" s="125">
        <f t="shared" si="0"/>
        <v>12000000</v>
      </c>
      <c r="N68" s="125">
        <f t="shared" si="1"/>
        <v>0</v>
      </c>
    </row>
    <row r="69" spans="1:14" ht="26.25" customHeight="1">
      <c r="A69" s="20">
        <v>1.1499999999999999</v>
      </c>
      <c r="B69" s="61" t="s">
        <v>53</v>
      </c>
      <c r="C69" s="60" t="s">
        <v>29</v>
      </c>
      <c r="D69" s="56">
        <v>1</v>
      </c>
      <c r="E69" s="56">
        <v>55</v>
      </c>
      <c r="F69" s="49">
        <v>1000000</v>
      </c>
      <c r="G69" s="70">
        <f t="shared" si="4"/>
        <v>55000000</v>
      </c>
      <c r="H69" s="70">
        <v>5000000</v>
      </c>
      <c r="I69" s="70">
        <v>20000000</v>
      </c>
      <c r="J69" s="70">
        <v>30000000</v>
      </c>
      <c r="M69" s="125">
        <f t="shared" si="0"/>
        <v>55000000</v>
      </c>
      <c r="N69" s="125">
        <f t="shared" si="1"/>
        <v>0</v>
      </c>
    </row>
    <row r="70" spans="1:14" ht="24" customHeight="1">
      <c r="A70" s="20">
        <v>1.1599999999999999</v>
      </c>
      <c r="B70" s="62" t="s">
        <v>54</v>
      </c>
      <c r="C70" s="17" t="s">
        <v>29</v>
      </c>
      <c r="D70" s="17">
        <v>1</v>
      </c>
      <c r="E70" s="17">
        <v>24</v>
      </c>
      <c r="F70" s="17">
        <v>300000</v>
      </c>
      <c r="G70" s="70">
        <f t="shared" si="4"/>
        <v>7200000</v>
      </c>
      <c r="H70" s="70">
        <v>0</v>
      </c>
      <c r="I70" s="70">
        <v>0</v>
      </c>
      <c r="J70" s="70">
        <v>7200000</v>
      </c>
      <c r="M70" s="125">
        <f t="shared" si="0"/>
        <v>7200000</v>
      </c>
      <c r="N70" s="125">
        <f t="shared" si="1"/>
        <v>0</v>
      </c>
    </row>
    <row r="71" spans="1:14" ht="24" customHeight="1">
      <c r="A71" s="20">
        <v>1.17</v>
      </c>
      <c r="B71" s="62" t="s">
        <v>55</v>
      </c>
      <c r="C71" s="17" t="s">
        <v>29</v>
      </c>
      <c r="D71" s="17">
        <v>1</v>
      </c>
      <c r="E71" s="17">
        <v>42</v>
      </c>
      <c r="F71" s="17">
        <v>4000000</v>
      </c>
      <c r="G71" s="70">
        <f t="shared" si="4"/>
        <v>168000000</v>
      </c>
      <c r="H71" s="70">
        <v>0</v>
      </c>
      <c r="I71" s="70">
        <v>0</v>
      </c>
      <c r="J71" s="70">
        <v>168000000</v>
      </c>
      <c r="M71" s="125">
        <f t="shared" ref="M71:M134" si="5">H71+I71+J71</f>
        <v>168000000</v>
      </c>
      <c r="N71" s="125">
        <f t="shared" ref="N71:N134" si="6">G71-M71</f>
        <v>0</v>
      </c>
    </row>
    <row r="72" spans="1:14" ht="24" customHeight="1">
      <c r="A72" s="20">
        <v>1.18</v>
      </c>
      <c r="B72" s="63" t="s">
        <v>56</v>
      </c>
      <c r="C72" s="17" t="s">
        <v>29</v>
      </c>
      <c r="D72" s="17">
        <v>1</v>
      </c>
      <c r="E72" s="17">
        <v>300</v>
      </c>
      <c r="F72" s="17">
        <v>700000</v>
      </c>
      <c r="G72" s="70">
        <f t="shared" si="4"/>
        <v>210000000</v>
      </c>
      <c r="H72" s="70">
        <v>0</v>
      </c>
      <c r="I72" s="70">
        <v>0</v>
      </c>
      <c r="J72" s="70">
        <v>210000000</v>
      </c>
      <c r="M72" s="125">
        <f t="shared" si="5"/>
        <v>210000000</v>
      </c>
      <c r="N72" s="125">
        <f t="shared" si="6"/>
        <v>0</v>
      </c>
    </row>
    <row r="73" spans="1:14" ht="24" customHeight="1">
      <c r="A73" s="20">
        <v>1.19</v>
      </c>
      <c r="B73" s="63" t="s">
        <v>57</v>
      </c>
      <c r="C73" s="17" t="s">
        <v>11</v>
      </c>
      <c r="D73" s="17">
        <v>1</v>
      </c>
      <c r="E73" s="17">
        <v>300</v>
      </c>
      <c r="F73" s="17">
        <v>200000</v>
      </c>
      <c r="G73" s="70">
        <f t="shared" ref="G73:G134" si="7">D73*E73*F73</f>
        <v>60000000</v>
      </c>
      <c r="H73" s="70">
        <v>0</v>
      </c>
      <c r="I73" s="70">
        <v>0</v>
      </c>
      <c r="J73" s="70">
        <v>60000000</v>
      </c>
      <c r="M73" s="125">
        <f t="shared" si="5"/>
        <v>60000000</v>
      </c>
      <c r="N73" s="125">
        <f t="shared" si="6"/>
        <v>0</v>
      </c>
    </row>
    <row r="74" spans="1:14" ht="31.5">
      <c r="A74" s="58">
        <v>1.2</v>
      </c>
      <c r="B74" s="64" t="s">
        <v>58</v>
      </c>
      <c r="C74" s="65" t="s">
        <v>86</v>
      </c>
      <c r="D74" s="66">
        <v>1</v>
      </c>
      <c r="E74" s="67">
        <v>1400</v>
      </c>
      <c r="F74" s="66">
        <v>500</v>
      </c>
      <c r="G74" s="70">
        <f t="shared" si="7"/>
        <v>700000</v>
      </c>
      <c r="H74" s="70">
        <v>0</v>
      </c>
      <c r="I74" s="70">
        <v>0</v>
      </c>
      <c r="J74" s="70">
        <v>700000</v>
      </c>
      <c r="M74" s="125">
        <f t="shared" si="5"/>
        <v>700000</v>
      </c>
      <c r="N74" s="125">
        <f t="shared" si="6"/>
        <v>0</v>
      </c>
    </row>
    <row r="75" spans="1:14" ht="31.5">
      <c r="A75" s="20">
        <v>1.21</v>
      </c>
      <c r="B75" s="64" t="s">
        <v>59</v>
      </c>
      <c r="C75" s="65" t="s">
        <v>87</v>
      </c>
      <c r="D75" s="66">
        <v>1</v>
      </c>
      <c r="E75" s="67">
        <v>4</v>
      </c>
      <c r="F75" s="66">
        <v>500</v>
      </c>
      <c r="G75" s="70">
        <f t="shared" si="7"/>
        <v>2000</v>
      </c>
      <c r="H75" s="70">
        <v>0</v>
      </c>
      <c r="I75" s="70">
        <v>0</v>
      </c>
      <c r="J75" s="70">
        <v>2000</v>
      </c>
      <c r="M75" s="125">
        <f t="shared" si="5"/>
        <v>2000</v>
      </c>
      <c r="N75" s="125">
        <f t="shared" si="6"/>
        <v>0</v>
      </c>
    </row>
    <row r="76" spans="1:14" ht="27" customHeight="1">
      <c r="A76" s="20">
        <v>1.22</v>
      </c>
      <c r="B76" s="64" t="s">
        <v>60</v>
      </c>
      <c r="C76" s="67" t="s">
        <v>118</v>
      </c>
      <c r="D76" s="66">
        <v>1</v>
      </c>
      <c r="E76" s="67">
        <v>1</v>
      </c>
      <c r="F76" s="66">
        <v>500</v>
      </c>
      <c r="G76" s="70">
        <f t="shared" si="7"/>
        <v>500</v>
      </c>
      <c r="H76" s="70">
        <v>0</v>
      </c>
      <c r="I76" s="70">
        <v>0</v>
      </c>
      <c r="J76" s="70">
        <v>500</v>
      </c>
      <c r="M76" s="125">
        <f t="shared" si="5"/>
        <v>500</v>
      </c>
      <c r="N76" s="125">
        <f t="shared" si="6"/>
        <v>0</v>
      </c>
    </row>
    <row r="77" spans="1:14" ht="31.5">
      <c r="A77" s="20">
        <v>1.23</v>
      </c>
      <c r="B77" s="64" t="s">
        <v>61</v>
      </c>
      <c r="C77" s="65" t="s">
        <v>86</v>
      </c>
      <c r="D77" s="66">
        <v>1</v>
      </c>
      <c r="E77" s="67">
        <v>1400</v>
      </c>
      <c r="F77" s="24">
        <v>4000</v>
      </c>
      <c r="G77" s="70">
        <f t="shared" si="7"/>
        <v>5600000</v>
      </c>
      <c r="H77" s="70">
        <v>0</v>
      </c>
      <c r="I77" s="70">
        <v>0</v>
      </c>
      <c r="J77" s="70">
        <v>5600000</v>
      </c>
      <c r="M77" s="125">
        <f t="shared" si="5"/>
        <v>5600000</v>
      </c>
      <c r="N77" s="125">
        <f t="shared" si="6"/>
        <v>0</v>
      </c>
    </row>
    <row r="78" spans="1:14" ht="31.5">
      <c r="A78" s="20">
        <v>1.24</v>
      </c>
      <c r="B78" s="64" t="s">
        <v>62</v>
      </c>
      <c r="C78" s="65" t="s">
        <v>87</v>
      </c>
      <c r="D78" s="66">
        <v>1</v>
      </c>
      <c r="E78" s="67">
        <v>4</v>
      </c>
      <c r="F78" s="24">
        <v>30000</v>
      </c>
      <c r="G78" s="70">
        <f t="shared" si="7"/>
        <v>120000</v>
      </c>
      <c r="H78" s="70">
        <v>0</v>
      </c>
      <c r="I78" s="70">
        <v>0</v>
      </c>
      <c r="J78" s="70">
        <v>120000</v>
      </c>
      <c r="M78" s="125">
        <f t="shared" si="5"/>
        <v>120000</v>
      </c>
      <c r="N78" s="125">
        <f t="shared" si="6"/>
        <v>0</v>
      </c>
    </row>
    <row r="79" spans="1:14" ht="27.75" customHeight="1">
      <c r="A79" s="20">
        <v>1.25</v>
      </c>
      <c r="B79" s="64" t="s">
        <v>63</v>
      </c>
      <c r="C79" s="67" t="s">
        <v>118</v>
      </c>
      <c r="D79" s="66">
        <v>1</v>
      </c>
      <c r="E79" s="67">
        <v>1</v>
      </c>
      <c r="F79" s="24">
        <v>30000</v>
      </c>
      <c r="G79" s="70">
        <f t="shared" si="7"/>
        <v>30000</v>
      </c>
      <c r="H79" s="70">
        <v>0</v>
      </c>
      <c r="I79" s="70">
        <v>0</v>
      </c>
      <c r="J79" s="70">
        <v>30000</v>
      </c>
      <c r="M79" s="125">
        <f t="shared" si="5"/>
        <v>30000</v>
      </c>
      <c r="N79" s="125">
        <f t="shared" si="6"/>
        <v>0</v>
      </c>
    </row>
    <row r="80" spans="1:14" ht="31.5">
      <c r="A80" s="20">
        <v>1.26</v>
      </c>
      <c r="B80" s="68" t="s">
        <v>64</v>
      </c>
      <c r="C80" s="69"/>
      <c r="D80" s="56"/>
      <c r="E80" s="56"/>
      <c r="F80" s="69"/>
      <c r="G80" s="1">
        <v>16650000</v>
      </c>
      <c r="H80" s="1">
        <v>0</v>
      </c>
      <c r="I80" s="1">
        <v>0</v>
      </c>
      <c r="J80" s="1">
        <v>16650000</v>
      </c>
      <c r="M80" s="125">
        <f t="shared" si="5"/>
        <v>16650000</v>
      </c>
      <c r="N80" s="125">
        <f t="shared" si="6"/>
        <v>0</v>
      </c>
    </row>
    <row r="81" spans="1:14" ht="27" customHeight="1">
      <c r="A81" s="20">
        <v>1.27</v>
      </c>
      <c r="B81" s="68" t="s">
        <v>65</v>
      </c>
      <c r="C81" s="69"/>
      <c r="D81" s="56"/>
      <c r="E81" s="56"/>
      <c r="F81" s="69"/>
      <c r="G81" s="1">
        <v>3000000</v>
      </c>
      <c r="H81" s="1">
        <v>0</v>
      </c>
      <c r="I81" s="1">
        <v>0</v>
      </c>
      <c r="J81" s="1">
        <v>3000000</v>
      </c>
      <c r="M81" s="125">
        <f t="shared" si="5"/>
        <v>3000000</v>
      </c>
      <c r="N81" s="125">
        <f t="shared" si="6"/>
        <v>0</v>
      </c>
    </row>
    <row r="82" spans="1:14" ht="27" customHeight="1">
      <c r="A82" s="20">
        <v>1.28</v>
      </c>
      <c r="B82" s="68" t="s">
        <v>66</v>
      </c>
      <c r="C82" s="69"/>
      <c r="D82" s="56"/>
      <c r="E82" s="56"/>
      <c r="F82" s="69"/>
      <c r="G82" s="1">
        <v>5000000</v>
      </c>
      <c r="H82" s="1">
        <v>0</v>
      </c>
      <c r="I82" s="1">
        <v>0</v>
      </c>
      <c r="J82" s="1">
        <v>5000000</v>
      </c>
      <c r="M82" s="125">
        <f t="shared" si="5"/>
        <v>5000000</v>
      </c>
      <c r="N82" s="125">
        <f t="shared" si="6"/>
        <v>0</v>
      </c>
    </row>
    <row r="83" spans="1:14" ht="27" customHeight="1">
      <c r="A83" s="20">
        <v>1.29</v>
      </c>
      <c r="B83" s="64" t="s">
        <v>67</v>
      </c>
      <c r="C83" s="69"/>
      <c r="D83" s="56"/>
      <c r="E83" s="56"/>
      <c r="F83" s="69"/>
      <c r="G83" s="1">
        <v>6000000</v>
      </c>
      <c r="H83" s="1">
        <v>0</v>
      </c>
      <c r="I83" s="1">
        <v>0</v>
      </c>
      <c r="J83" s="1">
        <v>6000000</v>
      </c>
      <c r="M83" s="125">
        <f t="shared" si="5"/>
        <v>6000000</v>
      </c>
      <c r="N83" s="125">
        <f t="shared" si="6"/>
        <v>0</v>
      </c>
    </row>
    <row r="84" spans="1:14" ht="155.25" customHeight="1">
      <c r="A84" s="36">
        <v>2</v>
      </c>
      <c r="B84" s="101" t="s">
        <v>68</v>
      </c>
      <c r="C84" s="102"/>
      <c r="D84" s="88"/>
      <c r="E84" s="88"/>
      <c r="F84" s="102"/>
      <c r="G84" s="55">
        <v>195482500</v>
      </c>
      <c r="H84" s="55">
        <v>110939500</v>
      </c>
      <c r="I84" s="55">
        <v>41771500</v>
      </c>
      <c r="J84" s="55">
        <v>42771500</v>
      </c>
      <c r="M84" s="125">
        <f t="shared" si="5"/>
        <v>195482500</v>
      </c>
      <c r="N84" s="125">
        <f t="shared" si="6"/>
        <v>0</v>
      </c>
    </row>
    <row r="85" spans="1:14" ht="78" customHeight="1">
      <c r="A85" s="25">
        <v>2.1</v>
      </c>
      <c r="B85" s="26" t="s">
        <v>69</v>
      </c>
      <c r="C85" s="27"/>
      <c r="D85" s="103"/>
      <c r="E85" s="103"/>
      <c r="F85" s="27"/>
      <c r="G85" s="73">
        <v>153860000</v>
      </c>
      <c r="H85" s="73">
        <v>80620000</v>
      </c>
      <c r="I85" s="73">
        <v>36120000</v>
      </c>
      <c r="J85" s="73">
        <v>37120000</v>
      </c>
      <c r="M85" s="125">
        <f t="shared" si="5"/>
        <v>153860000</v>
      </c>
      <c r="N85" s="125">
        <f t="shared" si="6"/>
        <v>0</v>
      </c>
    </row>
    <row r="86" spans="1:14" ht="26.25" customHeight="1">
      <c r="A86" s="28" t="s">
        <v>70</v>
      </c>
      <c r="B86" s="12" t="s">
        <v>71</v>
      </c>
      <c r="C86" s="13"/>
      <c r="D86" s="56"/>
      <c r="E86" s="56"/>
      <c r="F86" s="13"/>
      <c r="G86" s="70">
        <v>74860000</v>
      </c>
      <c r="H86" s="70">
        <v>29620000</v>
      </c>
      <c r="I86" s="70">
        <v>22620000</v>
      </c>
      <c r="J86" s="70">
        <v>22620000</v>
      </c>
      <c r="M86" s="125">
        <f t="shared" si="5"/>
        <v>74860000</v>
      </c>
      <c r="N86" s="125">
        <f t="shared" si="6"/>
        <v>0</v>
      </c>
    </row>
    <row r="87" spans="1:14" ht="23.25" customHeight="1">
      <c r="A87" s="28"/>
      <c r="B87" s="99" t="s">
        <v>19</v>
      </c>
      <c r="C87" s="18" t="s">
        <v>20</v>
      </c>
      <c r="D87" s="56">
        <v>2</v>
      </c>
      <c r="E87" s="56">
        <v>10</v>
      </c>
      <c r="F87" s="18">
        <v>500000</v>
      </c>
      <c r="G87" s="57">
        <f t="shared" si="7"/>
        <v>10000000</v>
      </c>
      <c r="H87" s="57">
        <v>4000000</v>
      </c>
      <c r="I87" s="57">
        <v>3000000</v>
      </c>
      <c r="J87" s="57">
        <v>3000000</v>
      </c>
      <c r="M87" s="125">
        <f t="shared" si="5"/>
        <v>10000000</v>
      </c>
      <c r="N87" s="125">
        <f t="shared" si="6"/>
        <v>0</v>
      </c>
    </row>
    <row r="88" spans="1:14" ht="23.25" customHeight="1">
      <c r="A88" s="28"/>
      <c r="B88" s="99" t="s">
        <v>32</v>
      </c>
      <c r="C88" s="17" t="s">
        <v>9</v>
      </c>
      <c r="D88" s="56">
        <v>2</v>
      </c>
      <c r="E88" s="56">
        <v>269</v>
      </c>
      <c r="F88" s="17">
        <v>40000</v>
      </c>
      <c r="G88" s="57">
        <f t="shared" si="7"/>
        <v>21520000</v>
      </c>
      <c r="H88" s="57">
        <v>8240000</v>
      </c>
      <c r="I88" s="57">
        <v>6640000</v>
      </c>
      <c r="J88" s="57">
        <v>6640000</v>
      </c>
      <c r="M88" s="125">
        <f t="shared" si="5"/>
        <v>21520000</v>
      </c>
      <c r="N88" s="125">
        <f t="shared" si="6"/>
        <v>0</v>
      </c>
    </row>
    <row r="89" spans="1:14" ht="23.25" customHeight="1">
      <c r="A89" s="28"/>
      <c r="B89" s="99" t="s">
        <v>12</v>
      </c>
      <c r="C89" s="17" t="s">
        <v>13</v>
      </c>
      <c r="D89" s="56">
        <v>2</v>
      </c>
      <c r="E89" s="56">
        <v>269</v>
      </c>
      <c r="F89" s="17">
        <v>30000</v>
      </c>
      <c r="G89" s="57">
        <f t="shared" si="7"/>
        <v>16140000</v>
      </c>
      <c r="H89" s="57">
        <v>6180000</v>
      </c>
      <c r="I89" s="57">
        <v>4980000</v>
      </c>
      <c r="J89" s="57">
        <v>4980000</v>
      </c>
      <c r="M89" s="125">
        <f t="shared" si="5"/>
        <v>16140000</v>
      </c>
      <c r="N89" s="125">
        <f t="shared" si="6"/>
        <v>0</v>
      </c>
    </row>
    <row r="90" spans="1:14" ht="23.25" customHeight="1">
      <c r="A90" s="28"/>
      <c r="B90" s="99" t="s">
        <v>72</v>
      </c>
      <c r="C90" s="17" t="s">
        <v>30</v>
      </c>
      <c r="D90" s="56">
        <v>2</v>
      </c>
      <c r="E90" s="56">
        <v>10</v>
      </c>
      <c r="F90" s="17">
        <v>600000</v>
      </c>
      <c r="G90" s="57">
        <f t="shared" si="7"/>
        <v>12000000</v>
      </c>
      <c r="H90" s="57">
        <v>4800000</v>
      </c>
      <c r="I90" s="57">
        <v>3600000</v>
      </c>
      <c r="J90" s="57">
        <v>3600000</v>
      </c>
      <c r="M90" s="125">
        <f t="shared" si="5"/>
        <v>12000000</v>
      </c>
      <c r="N90" s="125">
        <f t="shared" si="6"/>
        <v>0</v>
      </c>
    </row>
    <row r="91" spans="1:14" ht="25.5" customHeight="1">
      <c r="A91" s="28"/>
      <c r="B91" s="99" t="s">
        <v>73</v>
      </c>
      <c r="C91" s="17" t="s">
        <v>11</v>
      </c>
      <c r="D91" s="56">
        <v>2</v>
      </c>
      <c r="E91" s="56">
        <v>76</v>
      </c>
      <c r="F91" s="17">
        <v>100000</v>
      </c>
      <c r="G91" s="57">
        <f t="shared" si="7"/>
        <v>15200000</v>
      </c>
      <c r="H91" s="57">
        <v>6400000</v>
      </c>
      <c r="I91" s="57">
        <v>4400000</v>
      </c>
      <c r="J91" s="57">
        <v>4400000</v>
      </c>
      <c r="M91" s="125">
        <f t="shared" si="5"/>
        <v>15200000</v>
      </c>
      <c r="N91" s="125">
        <f t="shared" si="6"/>
        <v>0</v>
      </c>
    </row>
    <row r="92" spans="1:14" ht="31.5">
      <c r="A92" s="28" t="s">
        <v>74</v>
      </c>
      <c r="B92" s="12" t="s">
        <v>75</v>
      </c>
      <c r="C92" s="13"/>
      <c r="D92" s="56"/>
      <c r="E92" s="56"/>
      <c r="F92" s="13"/>
      <c r="G92" s="70">
        <v>64000000</v>
      </c>
      <c r="H92" s="70">
        <v>43000000</v>
      </c>
      <c r="I92" s="70">
        <v>10500000</v>
      </c>
      <c r="J92" s="70">
        <v>10500000</v>
      </c>
      <c r="M92" s="125">
        <f t="shared" si="5"/>
        <v>64000000</v>
      </c>
      <c r="N92" s="125">
        <f t="shared" si="6"/>
        <v>0</v>
      </c>
    </row>
    <row r="93" spans="1:14" ht="25.5" customHeight="1">
      <c r="A93" s="28"/>
      <c r="B93" s="12" t="s">
        <v>76</v>
      </c>
      <c r="C93" s="104" t="s">
        <v>45</v>
      </c>
      <c r="D93" s="56">
        <v>1</v>
      </c>
      <c r="E93" s="56">
        <v>11</v>
      </c>
      <c r="F93" s="105">
        <v>2000000</v>
      </c>
      <c r="G93" s="57">
        <f t="shared" si="7"/>
        <v>22000000</v>
      </c>
      <c r="H93" s="57">
        <v>22000000</v>
      </c>
      <c r="I93" s="57">
        <v>0</v>
      </c>
      <c r="J93" s="57">
        <v>0</v>
      </c>
      <c r="M93" s="125">
        <f t="shared" si="5"/>
        <v>22000000</v>
      </c>
      <c r="N93" s="125">
        <f t="shared" si="6"/>
        <v>0</v>
      </c>
    </row>
    <row r="94" spans="1:14" ht="25.5" customHeight="1">
      <c r="A94" s="28"/>
      <c r="B94" s="106" t="s">
        <v>77</v>
      </c>
      <c r="C94" s="104" t="s">
        <v>45</v>
      </c>
      <c r="D94" s="56">
        <v>1</v>
      </c>
      <c r="E94" s="56">
        <v>6</v>
      </c>
      <c r="F94" s="105">
        <v>1000000</v>
      </c>
      <c r="G94" s="57">
        <f t="shared" si="7"/>
        <v>6000000</v>
      </c>
      <c r="H94" s="57">
        <v>6000000</v>
      </c>
      <c r="I94" s="57">
        <v>0</v>
      </c>
      <c r="J94" s="57">
        <v>0</v>
      </c>
      <c r="M94" s="125">
        <f t="shared" si="5"/>
        <v>6000000</v>
      </c>
      <c r="N94" s="125">
        <f t="shared" si="6"/>
        <v>0</v>
      </c>
    </row>
    <row r="95" spans="1:14" ht="25.5" customHeight="1">
      <c r="A95" s="28"/>
      <c r="B95" s="71" t="s">
        <v>78</v>
      </c>
      <c r="C95" s="6" t="s">
        <v>45</v>
      </c>
      <c r="D95" s="56">
        <v>1</v>
      </c>
      <c r="E95" s="56">
        <v>7</v>
      </c>
      <c r="F95" s="6">
        <v>4000000</v>
      </c>
      <c r="G95" s="57">
        <f t="shared" si="7"/>
        <v>28000000</v>
      </c>
      <c r="H95" s="57">
        <v>12000000</v>
      </c>
      <c r="I95" s="57">
        <v>8000000</v>
      </c>
      <c r="J95" s="57">
        <v>8000000</v>
      </c>
      <c r="M95" s="125">
        <f t="shared" si="5"/>
        <v>28000000</v>
      </c>
      <c r="N95" s="125">
        <f t="shared" si="6"/>
        <v>0</v>
      </c>
    </row>
    <row r="96" spans="1:14" ht="25.5" customHeight="1">
      <c r="A96" s="28"/>
      <c r="B96" s="71" t="s">
        <v>54</v>
      </c>
      <c r="C96" s="6" t="s">
        <v>29</v>
      </c>
      <c r="D96" s="56">
        <v>1</v>
      </c>
      <c r="E96" s="56">
        <v>16</v>
      </c>
      <c r="F96" s="6">
        <v>500000</v>
      </c>
      <c r="G96" s="57">
        <f t="shared" si="7"/>
        <v>8000000</v>
      </c>
      <c r="H96" s="57">
        <v>3000000</v>
      </c>
      <c r="I96" s="57">
        <v>2500000</v>
      </c>
      <c r="J96" s="57">
        <v>2500000</v>
      </c>
      <c r="M96" s="125">
        <f t="shared" si="5"/>
        <v>8000000</v>
      </c>
      <c r="N96" s="125">
        <f t="shared" si="6"/>
        <v>0</v>
      </c>
    </row>
    <row r="97" spans="1:14" ht="31.5">
      <c r="A97" s="29" t="s">
        <v>79</v>
      </c>
      <c r="B97" s="12" t="s">
        <v>80</v>
      </c>
      <c r="C97" s="13"/>
      <c r="D97" s="56"/>
      <c r="E97" s="56"/>
      <c r="F97" s="13"/>
      <c r="G97" s="70">
        <v>12000000</v>
      </c>
      <c r="H97" s="70">
        <v>6000000</v>
      </c>
      <c r="I97" s="70">
        <v>3000000</v>
      </c>
      <c r="J97" s="70">
        <v>3000000</v>
      </c>
      <c r="M97" s="125">
        <f t="shared" si="5"/>
        <v>12000000</v>
      </c>
      <c r="N97" s="125">
        <f t="shared" si="6"/>
        <v>0</v>
      </c>
    </row>
    <row r="98" spans="1:14" ht="34.5" customHeight="1">
      <c r="A98" s="29" t="s">
        <v>81</v>
      </c>
      <c r="B98" s="12" t="s">
        <v>82</v>
      </c>
      <c r="C98" s="13"/>
      <c r="D98" s="56"/>
      <c r="E98" s="56"/>
      <c r="F98" s="13"/>
      <c r="G98" s="70">
        <v>3000000</v>
      </c>
      <c r="H98" s="70">
        <v>2000000</v>
      </c>
      <c r="I98" s="70">
        <v>0</v>
      </c>
      <c r="J98" s="70">
        <v>1000000</v>
      </c>
      <c r="M98" s="125">
        <f t="shared" si="5"/>
        <v>3000000</v>
      </c>
      <c r="N98" s="125">
        <f t="shared" si="6"/>
        <v>0</v>
      </c>
    </row>
    <row r="99" spans="1:14" ht="47.25">
      <c r="A99" s="30">
        <v>2.2000000000000002</v>
      </c>
      <c r="B99" s="31" t="s">
        <v>83</v>
      </c>
      <c r="C99" s="31"/>
      <c r="D99" s="103"/>
      <c r="E99" s="103"/>
      <c r="F99" s="31"/>
      <c r="G99" s="73">
        <v>41622500</v>
      </c>
      <c r="H99" s="73">
        <v>30319500</v>
      </c>
      <c r="I99" s="73">
        <v>5651500</v>
      </c>
      <c r="J99" s="73">
        <v>5651500</v>
      </c>
      <c r="M99" s="125">
        <f t="shared" si="5"/>
        <v>41622500</v>
      </c>
      <c r="N99" s="125">
        <f t="shared" si="6"/>
        <v>0</v>
      </c>
    </row>
    <row r="100" spans="1:14" ht="38.25" customHeight="1">
      <c r="A100" s="29" t="s">
        <v>84</v>
      </c>
      <c r="B100" s="12" t="s">
        <v>85</v>
      </c>
      <c r="C100" s="13"/>
      <c r="D100" s="56"/>
      <c r="E100" s="56"/>
      <c r="F100" s="13"/>
      <c r="G100" s="70">
        <v>3512500</v>
      </c>
      <c r="H100" s="70">
        <v>2509500</v>
      </c>
      <c r="I100" s="70">
        <v>501500</v>
      </c>
      <c r="J100" s="70">
        <v>501500</v>
      </c>
      <c r="M100" s="125">
        <f t="shared" si="5"/>
        <v>3512500</v>
      </c>
      <c r="N100" s="125">
        <f t="shared" si="6"/>
        <v>0</v>
      </c>
    </row>
    <row r="101" spans="1:14" ht="31.5">
      <c r="A101" s="29"/>
      <c r="B101" s="32" t="s">
        <v>58</v>
      </c>
      <c r="C101" s="33" t="s">
        <v>86</v>
      </c>
      <c r="D101" s="56">
        <v>1</v>
      </c>
      <c r="E101" s="56">
        <v>7000</v>
      </c>
      <c r="F101" s="24">
        <v>500</v>
      </c>
      <c r="G101" s="57">
        <f t="shared" si="7"/>
        <v>3500000</v>
      </c>
      <c r="H101" s="57">
        <v>2500000</v>
      </c>
      <c r="I101" s="57">
        <v>500000</v>
      </c>
      <c r="J101" s="57">
        <v>500000</v>
      </c>
      <c r="M101" s="125">
        <f t="shared" si="5"/>
        <v>3500000</v>
      </c>
      <c r="N101" s="125">
        <f t="shared" si="6"/>
        <v>0</v>
      </c>
    </row>
    <row r="102" spans="1:14" ht="31.5">
      <c r="A102" s="29"/>
      <c r="B102" s="32" t="s">
        <v>59</v>
      </c>
      <c r="C102" s="33" t="s">
        <v>87</v>
      </c>
      <c r="D102" s="56">
        <v>1</v>
      </c>
      <c r="E102" s="56">
        <v>25</v>
      </c>
      <c r="F102" s="24">
        <v>500</v>
      </c>
      <c r="G102" s="57">
        <f t="shared" si="7"/>
        <v>12500</v>
      </c>
      <c r="H102" s="57">
        <v>9500</v>
      </c>
      <c r="I102" s="57">
        <v>1500</v>
      </c>
      <c r="J102" s="57">
        <v>1500</v>
      </c>
      <c r="M102" s="125">
        <f t="shared" si="5"/>
        <v>12500</v>
      </c>
      <c r="N102" s="125">
        <f t="shared" si="6"/>
        <v>0</v>
      </c>
    </row>
    <row r="103" spans="1:14" ht="30" customHeight="1">
      <c r="A103" s="29" t="s">
        <v>88</v>
      </c>
      <c r="B103" s="12" t="s">
        <v>89</v>
      </c>
      <c r="C103" s="13"/>
      <c r="D103" s="56"/>
      <c r="E103" s="56"/>
      <c r="F103" s="13"/>
      <c r="G103" s="70">
        <v>29110000</v>
      </c>
      <c r="H103" s="70">
        <v>20810000</v>
      </c>
      <c r="I103" s="70">
        <v>4150000</v>
      </c>
      <c r="J103" s="70">
        <v>4150000</v>
      </c>
      <c r="M103" s="125">
        <f t="shared" si="5"/>
        <v>29110000</v>
      </c>
      <c r="N103" s="125">
        <f t="shared" si="6"/>
        <v>0</v>
      </c>
    </row>
    <row r="104" spans="1:14" ht="27" customHeight="1">
      <c r="A104" s="29"/>
      <c r="B104" s="32" t="s">
        <v>61</v>
      </c>
      <c r="C104" s="35" t="s">
        <v>90</v>
      </c>
      <c r="D104" s="56">
        <v>1</v>
      </c>
      <c r="E104" s="56">
        <v>7000</v>
      </c>
      <c r="F104" s="24">
        <v>4000</v>
      </c>
      <c r="G104" s="57">
        <f t="shared" si="7"/>
        <v>28000000</v>
      </c>
      <c r="H104" s="57">
        <v>20000000</v>
      </c>
      <c r="I104" s="57">
        <v>4000000</v>
      </c>
      <c r="J104" s="57">
        <v>4000000</v>
      </c>
      <c r="M104" s="125">
        <f t="shared" si="5"/>
        <v>28000000</v>
      </c>
      <c r="N104" s="125">
        <f t="shared" si="6"/>
        <v>0</v>
      </c>
    </row>
    <row r="105" spans="1:14" ht="27" customHeight="1">
      <c r="A105" s="29"/>
      <c r="B105" s="32" t="s">
        <v>62</v>
      </c>
      <c r="C105" s="35" t="s">
        <v>90</v>
      </c>
      <c r="D105" s="56">
        <v>1</v>
      </c>
      <c r="E105" s="56">
        <v>25</v>
      </c>
      <c r="F105" s="24">
        <v>30000</v>
      </c>
      <c r="G105" s="57">
        <f t="shared" si="7"/>
        <v>750000</v>
      </c>
      <c r="H105" s="57">
        <v>570000</v>
      </c>
      <c r="I105" s="57">
        <v>90000</v>
      </c>
      <c r="J105" s="57">
        <v>90000</v>
      </c>
      <c r="M105" s="125">
        <f t="shared" si="5"/>
        <v>750000</v>
      </c>
      <c r="N105" s="125">
        <f t="shared" si="6"/>
        <v>0</v>
      </c>
    </row>
    <row r="106" spans="1:14" ht="27" customHeight="1">
      <c r="A106" s="29"/>
      <c r="B106" s="32" t="s">
        <v>63</v>
      </c>
      <c r="C106" s="35" t="s">
        <v>90</v>
      </c>
      <c r="D106" s="56">
        <v>1</v>
      </c>
      <c r="E106" s="56">
        <v>12</v>
      </c>
      <c r="F106" s="24">
        <v>30000</v>
      </c>
      <c r="G106" s="57">
        <f t="shared" si="7"/>
        <v>360000</v>
      </c>
      <c r="H106" s="57">
        <v>240000</v>
      </c>
      <c r="I106" s="57">
        <v>60000</v>
      </c>
      <c r="J106" s="57">
        <v>60000</v>
      </c>
      <c r="M106" s="125">
        <f t="shared" si="5"/>
        <v>360000</v>
      </c>
      <c r="N106" s="125">
        <f t="shared" si="6"/>
        <v>0</v>
      </c>
    </row>
    <row r="107" spans="1:14" ht="37.5" customHeight="1">
      <c r="A107" s="29" t="s">
        <v>91</v>
      </c>
      <c r="B107" s="19" t="s">
        <v>92</v>
      </c>
      <c r="C107" s="34" t="s">
        <v>93</v>
      </c>
      <c r="D107" s="56">
        <v>1</v>
      </c>
      <c r="E107" s="56">
        <v>9</v>
      </c>
      <c r="F107" s="21">
        <v>1000000</v>
      </c>
      <c r="G107" s="70">
        <f t="shared" si="7"/>
        <v>9000000</v>
      </c>
      <c r="H107" s="70">
        <v>7000000</v>
      </c>
      <c r="I107" s="70">
        <v>1000000</v>
      </c>
      <c r="J107" s="70">
        <v>1000000</v>
      </c>
      <c r="M107" s="125">
        <f t="shared" si="5"/>
        <v>9000000</v>
      </c>
      <c r="N107" s="125">
        <f t="shared" si="6"/>
        <v>0</v>
      </c>
    </row>
    <row r="108" spans="1:14" ht="55.5" customHeight="1">
      <c r="A108" s="36">
        <v>3</v>
      </c>
      <c r="B108" s="9" t="s">
        <v>94</v>
      </c>
      <c r="C108" s="10"/>
      <c r="D108" s="88"/>
      <c r="E108" s="88"/>
      <c r="F108" s="10"/>
      <c r="G108" s="55">
        <v>42400000</v>
      </c>
      <c r="H108" s="55">
        <v>21200000</v>
      </c>
      <c r="I108" s="55">
        <v>10600000</v>
      </c>
      <c r="J108" s="55">
        <v>10600000</v>
      </c>
      <c r="M108" s="125">
        <f t="shared" si="5"/>
        <v>42400000</v>
      </c>
      <c r="N108" s="125">
        <f t="shared" si="6"/>
        <v>0</v>
      </c>
    </row>
    <row r="109" spans="1:14" ht="30" customHeight="1">
      <c r="A109" s="107"/>
      <c r="B109" s="108" t="s">
        <v>35</v>
      </c>
      <c r="C109" s="51" t="s">
        <v>9</v>
      </c>
      <c r="D109" s="56">
        <v>1</v>
      </c>
      <c r="E109" s="56">
        <v>480</v>
      </c>
      <c r="F109" s="51">
        <v>40000</v>
      </c>
      <c r="G109" s="57">
        <f t="shared" si="7"/>
        <v>19200000</v>
      </c>
      <c r="H109" s="57">
        <v>9600000</v>
      </c>
      <c r="I109" s="57">
        <v>4800000</v>
      </c>
      <c r="J109" s="57">
        <v>4800000</v>
      </c>
      <c r="M109" s="125">
        <f t="shared" si="5"/>
        <v>19200000</v>
      </c>
      <c r="N109" s="125">
        <f t="shared" si="6"/>
        <v>0</v>
      </c>
    </row>
    <row r="110" spans="1:14" ht="30" customHeight="1">
      <c r="A110" s="107"/>
      <c r="B110" s="108" t="s">
        <v>12</v>
      </c>
      <c r="C110" s="51" t="s">
        <v>13</v>
      </c>
      <c r="D110" s="56">
        <v>1</v>
      </c>
      <c r="E110" s="56">
        <v>480</v>
      </c>
      <c r="F110" s="51">
        <v>30000</v>
      </c>
      <c r="G110" s="57">
        <f t="shared" si="7"/>
        <v>14400000</v>
      </c>
      <c r="H110" s="57">
        <v>7200000</v>
      </c>
      <c r="I110" s="57">
        <v>3600000</v>
      </c>
      <c r="J110" s="57">
        <v>3600000</v>
      </c>
      <c r="M110" s="125">
        <f t="shared" si="5"/>
        <v>14400000</v>
      </c>
      <c r="N110" s="125">
        <f t="shared" si="6"/>
        <v>0</v>
      </c>
    </row>
    <row r="111" spans="1:14" ht="30" customHeight="1">
      <c r="A111" s="107"/>
      <c r="B111" s="108" t="s">
        <v>19</v>
      </c>
      <c r="C111" s="22" t="s">
        <v>20</v>
      </c>
      <c r="D111" s="56">
        <v>1</v>
      </c>
      <c r="E111" s="56">
        <v>8</v>
      </c>
      <c r="F111" s="22">
        <v>500000</v>
      </c>
      <c r="G111" s="57">
        <f t="shared" si="7"/>
        <v>4000000</v>
      </c>
      <c r="H111" s="57">
        <v>2000000</v>
      </c>
      <c r="I111" s="57">
        <v>1000000</v>
      </c>
      <c r="J111" s="57">
        <v>1000000</v>
      </c>
      <c r="M111" s="125">
        <f t="shared" si="5"/>
        <v>4000000</v>
      </c>
      <c r="N111" s="125">
        <f t="shared" si="6"/>
        <v>0</v>
      </c>
    </row>
    <row r="112" spans="1:14" ht="30" customHeight="1">
      <c r="A112" s="107"/>
      <c r="B112" s="108" t="s">
        <v>17</v>
      </c>
      <c r="C112" s="22" t="s">
        <v>30</v>
      </c>
      <c r="D112" s="56">
        <v>1</v>
      </c>
      <c r="E112" s="56">
        <v>8</v>
      </c>
      <c r="F112" s="22">
        <v>600000</v>
      </c>
      <c r="G112" s="57">
        <f t="shared" si="7"/>
        <v>4800000</v>
      </c>
      <c r="H112" s="57">
        <v>2400000</v>
      </c>
      <c r="I112" s="57">
        <v>1200000</v>
      </c>
      <c r="J112" s="57">
        <v>1200000</v>
      </c>
      <c r="M112" s="125">
        <f t="shared" si="5"/>
        <v>4800000</v>
      </c>
      <c r="N112" s="125">
        <f t="shared" si="6"/>
        <v>0</v>
      </c>
    </row>
    <row r="113" spans="1:14" ht="47.25">
      <c r="A113" s="37" t="s">
        <v>95</v>
      </c>
      <c r="B113" s="40" t="s">
        <v>96</v>
      </c>
      <c r="C113" s="41"/>
      <c r="D113" s="93"/>
      <c r="E113" s="93"/>
      <c r="F113" s="41"/>
      <c r="G113" s="72">
        <v>233930000</v>
      </c>
      <c r="H113" s="72">
        <v>74790000</v>
      </c>
      <c r="I113" s="72">
        <v>93750000</v>
      </c>
      <c r="J113" s="72">
        <v>65390000</v>
      </c>
      <c r="M113" s="125">
        <f t="shared" si="5"/>
        <v>233930000</v>
      </c>
      <c r="N113" s="125">
        <f t="shared" si="6"/>
        <v>0</v>
      </c>
    </row>
    <row r="114" spans="1:14" ht="47.25">
      <c r="A114" s="109">
        <v>3.1</v>
      </c>
      <c r="B114" s="110" t="s">
        <v>97</v>
      </c>
      <c r="C114" s="111"/>
      <c r="D114" s="88"/>
      <c r="E114" s="88"/>
      <c r="F114" s="111"/>
      <c r="G114" s="55">
        <v>212180000</v>
      </c>
      <c r="H114" s="55">
        <v>67540000</v>
      </c>
      <c r="I114" s="55">
        <v>86500000</v>
      </c>
      <c r="J114" s="55">
        <v>58140000</v>
      </c>
      <c r="M114" s="125">
        <f t="shared" si="5"/>
        <v>212180000</v>
      </c>
      <c r="N114" s="125">
        <f t="shared" si="6"/>
        <v>0</v>
      </c>
    </row>
    <row r="115" spans="1:14" ht="28.5" customHeight="1">
      <c r="A115" s="112"/>
      <c r="B115" s="61" t="s">
        <v>17</v>
      </c>
      <c r="C115" s="6" t="s">
        <v>18</v>
      </c>
      <c r="D115" s="56">
        <v>1</v>
      </c>
      <c r="E115" s="56">
        <v>31</v>
      </c>
      <c r="F115" s="24">
        <v>600000</v>
      </c>
      <c r="G115" s="57">
        <f t="shared" si="7"/>
        <v>18600000</v>
      </c>
      <c r="H115" s="57">
        <v>6600000</v>
      </c>
      <c r="I115" s="57">
        <v>6600000</v>
      </c>
      <c r="J115" s="57">
        <v>5400000</v>
      </c>
      <c r="M115" s="125">
        <f t="shared" si="5"/>
        <v>18600000</v>
      </c>
      <c r="N115" s="125">
        <f t="shared" si="6"/>
        <v>0</v>
      </c>
    </row>
    <row r="116" spans="1:14" ht="28.5" customHeight="1">
      <c r="A116" s="112"/>
      <c r="B116" s="61" t="s">
        <v>19</v>
      </c>
      <c r="C116" s="6" t="s">
        <v>20</v>
      </c>
      <c r="D116" s="56">
        <v>1</v>
      </c>
      <c r="E116" s="56">
        <v>31</v>
      </c>
      <c r="F116" s="24">
        <v>500000</v>
      </c>
      <c r="G116" s="57">
        <f t="shared" si="7"/>
        <v>15500000</v>
      </c>
      <c r="H116" s="57">
        <v>5500000</v>
      </c>
      <c r="I116" s="57">
        <v>5500000</v>
      </c>
      <c r="J116" s="57">
        <v>4500000</v>
      </c>
      <c r="M116" s="125">
        <f t="shared" si="5"/>
        <v>15500000</v>
      </c>
      <c r="N116" s="125">
        <f t="shared" si="6"/>
        <v>0</v>
      </c>
    </row>
    <row r="117" spans="1:14" ht="28.5" customHeight="1">
      <c r="A117" s="112"/>
      <c r="B117" s="61" t="s">
        <v>113</v>
      </c>
      <c r="C117" s="6" t="s">
        <v>11</v>
      </c>
      <c r="D117" s="56">
        <v>1</v>
      </c>
      <c r="E117" s="56">
        <v>2226</v>
      </c>
      <c r="F117" s="24">
        <v>40000</v>
      </c>
      <c r="G117" s="57">
        <f t="shared" si="7"/>
        <v>89040000</v>
      </c>
      <c r="H117" s="57">
        <v>27720000</v>
      </c>
      <c r="I117" s="57">
        <v>37200000</v>
      </c>
      <c r="J117" s="57">
        <v>24120000</v>
      </c>
      <c r="M117" s="125">
        <f t="shared" si="5"/>
        <v>89040000</v>
      </c>
      <c r="N117" s="125">
        <f t="shared" si="6"/>
        <v>0</v>
      </c>
    </row>
    <row r="118" spans="1:14" ht="28.5" customHeight="1">
      <c r="A118" s="112"/>
      <c r="B118" s="61" t="s">
        <v>21</v>
      </c>
      <c r="C118" s="6" t="s">
        <v>22</v>
      </c>
      <c r="D118" s="56">
        <v>1</v>
      </c>
      <c r="E118" s="56">
        <v>2226</v>
      </c>
      <c r="F118" s="24">
        <v>40000</v>
      </c>
      <c r="G118" s="57">
        <f t="shared" si="7"/>
        <v>89040000</v>
      </c>
      <c r="H118" s="57">
        <v>27720000</v>
      </c>
      <c r="I118" s="57">
        <v>37200000</v>
      </c>
      <c r="J118" s="57">
        <v>24120000</v>
      </c>
      <c r="M118" s="125">
        <f t="shared" si="5"/>
        <v>89040000</v>
      </c>
      <c r="N118" s="125">
        <f t="shared" si="6"/>
        <v>0</v>
      </c>
    </row>
    <row r="119" spans="1:14" ht="31.5">
      <c r="A119" s="109">
        <v>3.2</v>
      </c>
      <c r="B119" s="110" t="s">
        <v>98</v>
      </c>
      <c r="C119" s="111"/>
      <c r="D119" s="88"/>
      <c r="E119" s="88"/>
      <c r="F119" s="111"/>
      <c r="G119" s="55">
        <v>21750000</v>
      </c>
      <c r="H119" s="55">
        <v>7250000</v>
      </c>
      <c r="I119" s="55">
        <v>7250000</v>
      </c>
      <c r="J119" s="55">
        <v>7250000</v>
      </c>
      <c r="M119" s="125">
        <f t="shared" si="5"/>
        <v>21750000</v>
      </c>
      <c r="N119" s="125">
        <f t="shared" si="6"/>
        <v>0</v>
      </c>
    </row>
    <row r="120" spans="1:14" ht="27" customHeight="1">
      <c r="A120" s="112"/>
      <c r="B120" s="113" t="s">
        <v>8</v>
      </c>
      <c r="C120" s="114" t="s">
        <v>9</v>
      </c>
      <c r="D120" s="56">
        <v>1</v>
      </c>
      <c r="E120" s="56">
        <v>135</v>
      </c>
      <c r="F120" s="115">
        <v>40000</v>
      </c>
      <c r="G120" s="57">
        <f t="shared" si="7"/>
        <v>5400000</v>
      </c>
      <c r="H120" s="57">
        <v>1800000</v>
      </c>
      <c r="I120" s="57">
        <v>1800000</v>
      </c>
      <c r="J120" s="57">
        <v>1800000</v>
      </c>
      <c r="M120" s="125">
        <f t="shared" si="5"/>
        <v>5400000</v>
      </c>
      <c r="N120" s="125">
        <f t="shared" si="6"/>
        <v>0</v>
      </c>
    </row>
    <row r="121" spans="1:14" ht="27" customHeight="1">
      <c r="A121" s="112"/>
      <c r="B121" s="113" t="s">
        <v>10</v>
      </c>
      <c r="C121" s="114" t="s">
        <v>29</v>
      </c>
      <c r="D121" s="56">
        <v>1</v>
      </c>
      <c r="E121" s="56">
        <v>3</v>
      </c>
      <c r="F121" s="115">
        <v>500000</v>
      </c>
      <c r="G121" s="57">
        <f t="shared" si="7"/>
        <v>1500000</v>
      </c>
      <c r="H121" s="57">
        <v>500000</v>
      </c>
      <c r="I121" s="57">
        <v>500000</v>
      </c>
      <c r="J121" s="57">
        <v>500000</v>
      </c>
      <c r="M121" s="125">
        <f t="shared" si="5"/>
        <v>1500000</v>
      </c>
      <c r="N121" s="125">
        <f t="shared" si="6"/>
        <v>0</v>
      </c>
    </row>
    <row r="122" spans="1:14" ht="27" customHeight="1">
      <c r="A122" s="112"/>
      <c r="B122" s="113" t="s">
        <v>133</v>
      </c>
      <c r="C122" s="114" t="s">
        <v>13</v>
      </c>
      <c r="D122" s="56">
        <v>1</v>
      </c>
      <c r="E122" s="56">
        <v>135</v>
      </c>
      <c r="F122" s="115">
        <v>30000</v>
      </c>
      <c r="G122" s="57">
        <f t="shared" si="7"/>
        <v>4050000</v>
      </c>
      <c r="H122" s="57">
        <v>1350000</v>
      </c>
      <c r="I122" s="57">
        <v>1350000</v>
      </c>
      <c r="J122" s="57">
        <v>1350000</v>
      </c>
      <c r="M122" s="125">
        <f t="shared" si="5"/>
        <v>4050000</v>
      </c>
      <c r="N122" s="125">
        <f t="shared" si="6"/>
        <v>0</v>
      </c>
    </row>
    <row r="123" spans="1:14" ht="27" customHeight="1">
      <c r="A123" s="112"/>
      <c r="B123" s="113" t="s">
        <v>124</v>
      </c>
      <c r="C123" s="114" t="s">
        <v>15</v>
      </c>
      <c r="D123" s="56">
        <v>1</v>
      </c>
      <c r="E123" s="56">
        <v>3</v>
      </c>
      <c r="F123" s="115">
        <v>600000</v>
      </c>
      <c r="G123" s="57">
        <f t="shared" si="7"/>
        <v>1800000</v>
      </c>
      <c r="H123" s="57">
        <v>600000</v>
      </c>
      <c r="I123" s="57">
        <v>600000</v>
      </c>
      <c r="J123" s="57">
        <v>600000</v>
      </c>
      <c r="M123" s="125">
        <f t="shared" si="5"/>
        <v>1800000</v>
      </c>
      <c r="N123" s="125">
        <f t="shared" si="6"/>
        <v>0</v>
      </c>
    </row>
    <row r="124" spans="1:14" ht="36.75" customHeight="1">
      <c r="A124" s="112"/>
      <c r="B124" s="113" t="s">
        <v>33</v>
      </c>
      <c r="C124" s="114" t="s">
        <v>11</v>
      </c>
      <c r="D124" s="56">
        <v>1</v>
      </c>
      <c r="E124" s="56">
        <v>90</v>
      </c>
      <c r="F124" s="115">
        <v>100000</v>
      </c>
      <c r="G124" s="57">
        <f t="shared" si="7"/>
        <v>9000000</v>
      </c>
      <c r="H124" s="57">
        <v>3000000</v>
      </c>
      <c r="I124" s="57">
        <v>3000000</v>
      </c>
      <c r="J124" s="57">
        <v>3000000</v>
      </c>
      <c r="M124" s="125">
        <f t="shared" si="5"/>
        <v>9000000</v>
      </c>
      <c r="N124" s="125">
        <f t="shared" si="6"/>
        <v>0</v>
      </c>
    </row>
    <row r="125" spans="1:14" ht="63">
      <c r="A125" s="37" t="s">
        <v>99</v>
      </c>
      <c r="B125" s="40" t="s">
        <v>100</v>
      </c>
      <c r="C125" s="41"/>
      <c r="D125" s="93"/>
      <c r="E125" s="93"/>
      <c r="F125" s="41"/>
      <c r="G125" s="72">
        <v>56630000</v>
      </c>
      <c r="H125" s="72">
        <v>43550000</v>
      </c>
      <c r="I125" s="72">
        <v>10720000</v>
      </c>
      <c r="J125" s="72">
        <v>2360000</v>
      </c>
      <c r="M125" s="125">
        <f t="shared" si="5"/>
        <v>56630000</v>
      </c>
      <c r="N125" s="125">
        <f t="shared" si="6"/>
        <v>0</v>
      </c>
    </row>
    <row r="126" spans="1:14" ht="31.5">
      <c r="A126" s="52">
        <v>4.0999999999999996</v>
      </c>
      <c r="B126" s="45" t="s">
        <v>101</v>
      </c>
      <c r="C126" s="46"/>
      <c r="D126" s="116"/>
      <c r="E126" s="116"/>
      <c r="F126" s="46"/>
      <c r="G126" s="74">
        <v>56630000</v>
      </c>
      <c r="H126" s="74">
        <v>43550000</v>
      </c>
      <c r="I126" s="74">
        <v>10720000</v>
      </c>
      <c r="J126" s="74">
        <v>2360000</v>
      </c>
      <c r="M126" s="125">
        <f t="shared" si="5"/>
        <v>56630000</v>
      </c>
      <c r="N126" s="125">
        <f t="shared" si="6"/>
        <v>0</v>
      </c>
    </row>
    <row r="127" spans="1:14" ht="27" customHeight="1">
      <c r="A127" s="15"/>
      <c r="B127" s="117" t="s">
        <v>138</v>
      </c>
      <c r="C127" s="87" t="s">
        <v>9</v>
      </c>
      <c r="D127" s="56">
        <v>1</v>
      </c>
      <c r="E127" s="56">
        <v>339</v>
      </c>
      <c r="F127" s="87">
        <v>40000</v>
      </c>
      <c r="G127" s="57">
        <f t="shared" si="7"/>
        <v>13560000</v>
      </c>
      <c r="H127" s="57">
        <v>8600000</v>
      </c>
      <c r="I127" s="57">
        <v>4240000</v>
      </c>
      <c r="J127" s="57">
        <v>720000</v>
      </c>
      <c r="M127" s="125">
        <f t="shared" si="5"/>
        <v>13560000</v>
      </c>
      <c r="N127" s="125">
        <f t="shared" si="6"/>
        <v>0</v>
      </c>
    </row>
    <row r="128" spans="1:14" ht="27" customHeight="1">
      <c r="A128" s="15"/>
      <c r="B128" s="117" t="s">
        <v>12</v>
      </c>
      <c r="C128" s="87" t="s">
        <v>13</v>
      </c>
      <c r="D128" s="56">
        <v>1</v>
      </c>
      <c r="E128" s="56">
        <v>339</v>
      </c>
      <c r="F128" s="87">
        <v>30000</v>
      </c>
      <c r="G128" s="57">
        <f t="shared" si="7"/>
        <v>10170000</v>
      </c>
      <c r="H128" s="57">
        <v>6450000</v>
      </c>
      <c r="I128" s="57">
        <v>3180000</v>
      </c>
      <c r="J128" s="57">
        <v>540000</v>
      </c>
      <c r="M128" s="125">
        <f t="shared" si="5"/>
        <v>10170000</v>
      </c>
      <c r="N128" s="125">
        <f t="shared" si="6"/>
        <v>0</v>
      </c>
    </row>
    <row r="129" spans="1:14" ht="27" customHeight="1">
      <c r="A129" s="15"/>
      <c r="B129" s="117" t="s">
        <v>19</v>
      </c>
      <c r="C129" s="118" t="s">
        <v>20</v>
      </c>
      <c r="D129" s="56">
        <v>1</v>
      </c>
      <c r="E129" s="56">
        <v>10</v>
      </c>
      <c r="F129" s="118">
        <v>500000</v>
      </c>
      <c r="G129" s="57">
        <f t="shared" si="7"/>
        <v>5000000</v>
      </c>
      <c r="H129" s="57">
        <v>3000000</v>
      </c>
      <c r="I129" s="57">
        <v>1500000</v>
      </c>
      <c r="J129" s="57">
        <v>500000</v>
      </c>
      <c r="M129" s="125">
        <f t="shared" si="5"/>
        <v>5000000</v>
      </c>
      <c r="N129" s="125">
        <f t="shared" si="6"/>
        <v>0</v>
      </c>
    </row>
    <row r="130" spans="1:14" ht="30">
      <c r="A130" s="15"/>
      <c r="B130" s="119" t="s">
        <v>139</v>
      </c>
      <c r="C130" s="120" t="s">
        <v>30</v>
      </c>
      <c r="D130" s="120">
        <v>1</v>
      </c>
      <c r="E130" s="121">
        <v>6</v>
      </c>
      <c r="F130" s="120">
        <v>1000000</v>
      </c>
      <c r="G130" s="122">
        <f t="shared" si="7"/>
        <v>6000000</v>
      </c>
      <c r="H130" s="122">
        <v>6000000</v>
      </c>
      <c r="I130" s="123">
        <v>0</v>
      </c>
      <c r="J130" s="123">
        <v>0</v>
      </c>
      <c r="M130" s="125">
        <f t="shared" si="5"/>
        <v>6000000</v>
      </c>
      <c r="N130" s="125">
        <f t="shared" si="6"/>
        <v>0</v>
      </c>
    </row>
    <row r="131" spans="1:14" ht="30">
      <c r="A131" s="15"/>
      <c r="B131" s="119" t="s">
        <v>139</v>
      </c>
      <c r="C131" s="120" t="s">
        <v>18</v>
      </c>
      <c r="D131" s="120">
        <v>1</v>
      </c>
      <c r="E131" s="121">
        <v>4</v>
      </c>
      <c r="F131" s="120">
        <v>600000</v>
      </c>
      <c r="G131" s="122">
        <f t="shared" si="7"/>
        <v>2400000</v>
      </c>
      <c r="H131" s="122">
        <v>0</v>
      </c>
      <c r="I131" s="122">
        <v>1800000</v>
      </c>
      <c r="J131" s="122">
        <v>600000</v>
      </c>
      <c r="M131" s="125">
        <f t="shared" si="5"/>
        <v>2400000</v>
      </c>
      <c r="N131" s="125">
        <f t="shared" si="6"/>
        <v>0</v>
      </c>
    </row>
    <row r="132" spans="1:14" ht="29.25" customHeight="1">
      <c r="A132" s="15"/>
      <c r="B132" s="117" t="s">
        <v>102</v>
      </c>
      <c r="C132" s="118" t="s">
        <v>29</v>
      </c>
      <c r="D132" s="56">
        <v>1</v>
      </c>
      <c r="E132" s="56">
        <v>190</v>
      </c>
      <c r="F132" s="118">
        <v>60000</v>
      </c>
      <c r="G132" s="57">
        <f t="shared" si="7"/>
        <v>11400000</v>
      </c>
      <c r="H132" s="57">
        <v>11400000</v>
      </c>
      <c r="I132" s="57">
        <v>0</v>
      </c>
      <c r="J132" s="57">
        <v>0</v>
      </c>
      <c r="M132" s="125">
        <f t="shared" si="5"/>
        <v>11400000</v>
      </c>
      <c r="N132" s="125">
        <f t="shared" si="6"/>
        <v>0</v>
      </c>
    </row>
    <row r="133" spans="1:14" ht="33" customHeight="1">
      <c r="A133" s="15"/>
      <c r="B133" s="117" t="s">
        <v>140</v>
      </c>
      <c r="C133" s="118" t="s">
        <v>30</v>
      </c>
      <c r="D133" s="56">
        <v>1</v>
      </c>
      <c r="E133" s="56">
        <v>6</v>
      </c>
      <c r="F133" s="118">
        <v>1200000</v>
      </c>
      <c r="G133" s="57">
        <f t="shared" si="7"/>
        <v>7200000</v>
      </c>
      <c r="H133" s="57">
        <v>7200000</v>
      </c>
      <c r="I133" s="57">
        <v>0</v>
      </c>
      <c r="J133" s="57">
        <v>0</v>
      </c>
      <c r="M133" s="125">
        <f t="shared" si="5"/>
        <v>7200000</v>
      </c>
      <c r="N133" s="125">
        <f t="shared" si="6"/>
        <v>0</v>
      </c>
    </row>
    <row r="134" spans="1:14" ht="33" customHeight="1">
      <c r="A134" s="15"/>
      <c r="B134" s="117" t="s">
        <v>141</v>
      </c>
      <c r="C134" s="118" t="s">
        <v>30</v>
      </c>
      <c r="D134" s="56">
        <v>6</v>
      </c>
      <c r="E134" s="56">
        <v>3</v>
      </c>
      <c r="F134" s="118">
        <v>50000</v>
      </c>
      <c r="G134" s="57">
        <f t="shared" si="7"/>
        <v>900000</v>
      </c>
      <c r="H134" s="57">
        <v>900000</v>
      </c>
      <c r="I134" s="57">
        <v>0</v>
      </c>
      <c r="J134" s="57">
        <v>0</v>
      </c>
      <c r="M134" s="125">
        <f t="shared" si="5"/>
        <v>900000</v>
      </c>
      <c r="N134" s="125">
        <f t="shared" si="6"/>
        <v>0</v>
      </c>
    </row>
    <row r="135" spans="1:14" ht="78.75">
      <c r="A135" s="37" t="s">
        <v>103</v>
      </c>
      <c r="B135" s="40" t="s">
        <v>104</v>
      </c>
      <c r="C135" s="41"/>
      <c r="D135" s="93"/>
      <c r="E135" s="93"/>
      <c r="F135" s="41"/>
      <c r="G135" s="72">
        <v>268980000</v>
      </c>
      <c r="H135" s="72">
        <v>56120000</v>
      </c>
      <c r="I135" s="72">
        <v>132380000</v>
      </c>
      <c r="J135" s="72">
        <v>80480000</v>
      </c>
      <c r="M135" s="125">
        <f t="shared" ref="M135:M150" si="8">H135+I135+J135</f>
        <v>268980000</v>
      </c>
      <c r="N135" s="125">
        <f t="shared" ref="N135:N150" si="9">G135-M135</f>
        <v>0</v>
      </c>
    </row>
    <row r="136" spans="1:14" ht="31.5">
      <c r="A136" s="53">
        <v>5.0999999999999996</v>
      </c>
      <c r="B136" s="45" t="s">
        <v>105</v>
      </c>
      <c r="C136" s="46"/>
      <c r="D136" s="116"/>
      <c r="E136" s="116"/>
      <c r="F136" s="46"/>
      <c r="G136" s="74">
        <v>161500000</v>
      </c>
      <c r="H136" s="74">
        <v>40500000</v>
      </c>
      <c r="I136" s="74">
        <v>60500000</v>
      </c>
      <c r="J136" s="74">
        <v>60500000</v>
      </c>
      <c r="M136" s="125">
        <f t="shared" si="8"/>
        <v>161500000</v>
      </c>
      <c r="N136" s="125">
        <f t="shared" si="9"/>
        <v>0</v>
      </c>
    </row>
    <row r="137" spans="1:14" ht="36.75" customHeight="1">
      <c r="A137" s="28"/>
      <c r="B137" s="12" t="s">
        <v>106</v>
      </c>
      <c r="C137" s="13"/>
      <c r="D137" s="56"/>
      <c r="E137" s="56"/>
      <c r="F137" s="13"/>
      <c r="G137" s="57">
        <v>40000000</v>
      </c>
      <c r="H137" s="57">
        <v>0</v>
      </c>
      <c r="I137" s="57">
        <v>20000000</v>
      </c>
      <c r="J137" s="57">
        <v>20000000</v>
      </c>
      <c r="M137" s="125">
        <f t="shared" si="8"/>
        <v>40000000</v>
      </c>
      <c r="N137" s="125">
        <f t="shared" si="9"/>
        <v>0</v>
      </c>
    </row>
    <row r="138" spans="1:14" ht="32.25" customHeight="1">
      <c r="A138" s="28"/>
      <c r="B138" s="71" t="s">
        <v>107</v>
      </c>
      <c r="C138" s="24" t="s">
        <v>108</v>
      </c>
      <c r="D138" s="56">
        <v>9</v>
      </c>
      <c r="E138" s="56">
        <v>33</v>
      </c>
      <c r="F138" s="24">
        <v>100000</v>
      </c>
      <c r="G138" s="57">
        <f>D138*E138*F138</f>
        <v>29700000</v>
      </c>
      <c r="H138" s="57">
        <v>9900000</v>
      </c>
      <c r="I138" s="57">
        <v>9900000</v>
      </c>
      <c r="J138" s="57">
        <v>9900000</v>
      </c>
      <c r="M138" s="125">
        <f t="shared" si="8"/>
        <v>29700000</v>
      </c>
      <c r="N138" s="125">
        <f t="shared" si="9"/>
        <v>0</v>
      </c>
    </row>
    <row r="139" spans="1:14" ht="31.5" customHeight="1">
      <c r="A139" s="28"/>
      <c r="B139" s="71" t="s">
        <v>109</v>
      </c>
      <c r="C139" s="24" t="s">
        <v>110</v>
      </c>
      <c r="D139" s="56">
        <v>9</v>
      </c>
      <c r="E139" s="56">
        <v>510</v>
      </c>
      <c r="F139" s="24">
        <v>20000</v>
      </c>
      <c r="G139" s="57">
        <f t="shared" ref="G139:G148" si="10">D139*E139*F139</f>
        <v>91800000</v>
      </c>
      <c r="H139" s="57">
        <v>30600000</v>
      </c>
      <c r="I139" s="57">
        <v>30600000</v>
      </c>
      <c r="J139" s="57">
        <v>30600000</v>
      </c>
      <c r="M139" s="125">
        <f t="shared" si="8"/>
        <v>91800000</v>
      </c>
      <c r="N139" s="125">
        <f t="shared" si="9"/>
        <v>0</v>
      </c>
    </row>
    <row r="140" spans="1:14" ht="47.25">
      <c r="A140" s="53">
        <v>5.2</v>
      </c>
      <c r="B140" s="45" t="s">
        <v>111</v>
      </c>
      <c r="C140" s="46"/>
      <c r="D140" s="116"/>
      <c r="E140" s="116"/>
      <c r="F140" s="46"/>
      <c r="G140" s="74">
        <v>60000000</v>
      </c>
      <c r="H140" s="74">
        <v>0</v>
      </c>
      <c r="I140" s="74">
        <v>60000000</v>
      </c>
      <c r="J140" s="74"/>
      <c r="M140" s="125">
        <f t="shared" si="8"/>
        <v>60000000</v>
      </c>
      <c r="N140" s="125">
        <f t="shared" si="9"/>
        <v>0</v>
      </c>
    </row>
    <row r="141" spans="1:14" ht="47.25">
      <c r="A141" s="53">
        <v>5.3</v>
      </c>
      <c r="B141" s="45" t="s">
        <v>112</v>
      </c>
      <c r="C141" s="46"/>
      <c r="D141" s="116"/>
      <c r="E141" s="116"/>
      <c r="F141" s="46"/>
      <c r="G141" s="74">
        <v>5900000</v>
      </c>
      <c r="H141" s="74">
        <v>5900000</v>
      </c>
      <c r="I141" s="74">
        <v>0</v>
      </c>
      <c r="J141" s="74">
        <v>0</v>
      </c>
      <c r="M141" s="125">
        <f t="shared" si="8"/>
        <v>5900000</v>
      </c>
      <c r="N141" s="125">
        <f t="shared" si="9"/>
        <v>0</v>
      </c>
    </row>
    <row r="142" spans="1:14" ht="26.25" customHeight="1">
      <c r="A142" s="28"/>
      <c r="B142" s="23" t="s">
        <v>19</v>
      </c>
      <c r="C142" s="13" t="s">
        <v>29</v>
      </c>
      <c r="D142" s="56">
        <v>1</v>
      </c>
      <c r="E142" s="56">
        <v>1</v>
      </c>
      <c r="F142" s="13">
        <v>500000</v>
      </c>
      <c r="G142" s="57">
        <f t="shared" si="10"/>
        <v>500000</v>
      </c>
      <c r="H142" s="57">
        <v>500000</v>
      </c>
      <c r="I142" s="57"/>
      <c r="J142" s="57"/>
      <c r="M142" s="125">
        <f t="shared" si="8"/>
        <v>500000</v>
      </c>
      <c r="N142" s="125">
        <f t="shared" si="9"/>
        <v>0</v>
      </c>
    </row>
    <row r="143" spans="1:14" ht="26.25" customHeight="1">
      <c r="A143" s="28"/>
      <c r="B143" s="23" t="s">
        <v>113</v>
      </c>
      <c r="C143" s="34" t="s">
        <v>9</v>
      </c>
      <c r="D143" s="56">
        <v>1</v>
      </c>
      <c r="E143" s="56">
        <v>60</v>
      </c>
      <c r="F143" s="13">
        <v>40000</v>
      </c>
      <c r="G143" s="57">
        <f t="shared" si="10"/>
        <v>2400000</v>
      </c>
      <c r="H143" s="57">
        <v>2400000</v>
      </c>
      <c r="I143" s="57"/>
      <c r="J143" s="57"/>
      <c r="M143" s="125">
        <f t="shared" si="8"/>
        <v>2400000</v>
      </c>
      <c r="N143" s="125">
        <f t="shared" si="9"/>
        <v>0</v>
      </c>
    </row>
    <row r="144" spans="1:14" ht="26.25" customHeight="1">
      <c r="A144" s="28"/>
      <c r="B144" s="23" t="s">
        <v>17</v>
      </c>
      <c r="C144" s="34" t="s">
        <v>9</v>
      </c>
      <c r="D144" s="56">
        <v>1</v>
      </c>
      <c r="E144" s="56">
        <v>1</v>
      </c>
      <c r="F144" s="13">
        <v>600000</v>
      </c>
      <c r="G144" s="57">
        <f t="shared" si="10"/>
        <v>600000</v>
      </c>
      <c r="H144" s="57">
        <v>600000</v>
      </c>
      <c r="I144" s="57"/>
      <c r="J144" s="57"/>
      <c r="M144" s="125">
        <f t="shared" si="8"/>
        <v>600000</v>
      </c>
      <c r="N144" s="125">
        <f t="shared" si="9"/>
        <v>0</v>
      </c>
    </row>
    <row r="145" spans="1:14" ht="26.25" customHeight="1">
      <c r="A145" s="28"/>
      <c r="B145" s="23" t="s">
        <v>12</v>
      </c>
      <c r="C145" s="34" t="s">
        <v>13</v>
      </c>
      <c r="D145" s="56">
        <v>1</v>
      </c>
      <c r="E145" s="56">
        <v>60</v>
      </c>
      <c r="F145" s="13">
        <v>40000</v>
      </c>
      <c r="G145" s="57">
        <f t="shared" si="10"/>
        <v>2400000</v>
      </c>
      <c r="H145" s="57">
        <v>2400000</v>
      </c>
      <c r="I145" s="57"/>
      <c r="J145" s="57"/>
      <c r="M145" s="125">
        <f t="shared" si="8"/>
        <v>2400000</v>
      </c>
      <c r="N145" s="125">
        <f t="shared" si="9"/>
        <v>0</v>
      </c>
    </row>
    <row r="146" spans="1:14" ht="63">
      <c r="A146" s="53">
        <v>5.4</v>
      </c>
      <c r="B146" s="48" t="s">
        <v>114</v>
      </c>
      <c r="C146" s="47"/>
      <c r="D146" s="116"/>
      <c r="E146" s="116"/>
      <c r="F146" s="47"/>
      <c r="G146" s="74">
        <v>41580000</v>
      </c>
      <c r="H146" s="74">
        <v>9720000</v>
      </c>
      <c r="I146" s="74">
        <v>11880000</v>
      </c>
      <c r="J146" s="74">
        <v>19980000</v>
      </c>
      <c r="M146" s="125">
        <f t="shared" si="8"/>
        <v>41580000</v>
      </c>
      <c r="N146" s="125">
        <f t="shared" si="9"/>
        <v>0</v>
      </c>
    </row>
    <row r="147" spans="1:14" ht="42.75" customHeight="1">
      <c r="A147" s="28"/>
      <c r="B147" s="38" t="s">
        <v>121</v>
      </c>
      <c r="C147" s="21" t="s">
        <v>11</v>
      </c>
      <c r="D147" s="56">
        <v>1</v>
      </c>
      <c r="E147" s="56">
        <v>59</v>
      </c>
      <c r="F147" s="21">
        <f>0.3*1800000</f>
        <v>540000</v>
      </c>
      <c r="G147" s="57">
        <f t="shared" si="10"/>
        <v>31860000</v>
      </c>
      <c r="H147" s="57">
        <v>7560000</v>
      </c>
      <c r="I147" s="57">
        <v>10800000</v>
      </c>
      <c r="J147" s="57">
        <v>13500000</v>
      </c>
      <c r="M147" s="125">
        <f t="shared" si="8"/>
        <v>31860000</v>
      </c>
      <c r="N147" s="125">
        <f t="shared" si="9"/>
        <v>0</v>
      </c>
    </row>
    <row r="148" spans="1:14" ht="42.75" customHeight="1">
      <c r="A148" s="28"/>
      <c r="B148" s="38" t="s">
        <v>122</v>
      </c>
      <c r="C148" s="21" t="s">
        <v>115</v>
      </c>
      <c r="D148" s="56">
        <v>1</v>
      </c>
      <c r="E148" s="56">
        <v>9</v>
      </c>
      <c r="F148" s="21">
        <f>F147*2</f>
        <v>1080000</v>
      </c>
      <c r="G148" s="57">
        <f t="shared" si="10"/>
        <v>9720000</v>
      </c>
      <c r="H148" s="57">
        <v>2160000</v>
      </c>
      <c r="I148" s="57">
        <v>1080000</v>
      </c>
      <c r="J148" s="57">
        <v>6480000</v>
      </c>
      <c r="M148" s="125">
        <f t="shared" si="8"/>
        <v>9720000</v>
      </c>
      <c r="N148" s="125">
        <f t="shared" si="9"/>
        <v>0</v>
      </c>
    </row>
    <row r="149" spans="1:14" ht="54" customHeight="1">
      <c r="A149" s="39" t="s">
        <v>116</v>
      </c>
      <c r="B149" s="40" t="s">
        <v>123</v>
      </c>
      <c r="C149" s="41"/>
      <c r="D149" s="93"/>
      <c r="E149" s="93"/>
      <c r="F149" s="41"/>
      <c r="G149" s="124">
        <v>40355000</v>
      </c>
      <c r="H149" s="42">
        <v>12955500</v>
      </c>
      <c r="I149" s="42">
        <v>14773500</v>
      </c>
      <c r="J149" s="42">
        <v>12626000</v>
      </c>
      <c r="M149" s="125">
        <f t="shared" si="8"/>
        <v>40355000</v>
      </c>
      <c r="N149" s="125">
        <f t="shared" si="9"/>
        <v>0</v>
      </c>
    </row>
    <row r="150" spans="1:14" ht="54" customHeight="1">
      <c r="A150" s="43"/>
      <c r="B150" s="44" t="s">
        <v>117</v>
      </c>
      <c r="C150" s="43"/>
      <c r="D150" s="44"/>
      <c r="E150" s="44"/>
      <c r="F150" s="43"/>
      <c r="G150" s="54">
        <f>G6+G29+G113+G125+G135+G149</f>
        <v>3058000000</v>
      </c>
      <c r="H150" s="54">
        <v>630000000</v>
      </c>
      <c r="I150" s="54">
        <v>1008000000</v>
      </c>
      <c r="J150" s="54">
        <v>1420000000</v>
      </c>
      <c r="M150" s="125">
        <f t="shared" si="8"/>
        <v>3058000000</v>
      </c>
      <c r="N150" s="125">
        <f t="shared" si="9"/>
        <v>0</v>
      </c>
    </row>
  </sheetData>
  <mergeCells count="10">
    <mergeCell ref="A1:J1"/>
    <mergeCell ref="H4:J4"/>
    <mergeCell ref="A2:J2"/>
    <mergeCell ref="A4:A5"/>
    <mergeCell ref="B4:B5"/>
    <mergeCell ref="C4:C5"/>
    <mergeCell ref="D4:D5"/>
    <mergeCell ref="E4:E5"/>
    <mergeCell ref="F4:F5"/>
    <mergeCell ref="G4:G5"/>
  </mergeCells>
  <printOptions horizontalCentered="1"/>
  <pageMargins left="0.2" right="0.2" top="0.75" bottom="0.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DC3885-ABCA-44CE-97F9-BF8B07EABA53}"/>
</file>

<file path=customXml/itemProps2.xml><?xml version="1.0" encoding="utf-8"?>
<ds:datastoreItem xmlns:ds="http://schemas.openxmlformats.org/officeDocument/2006/customXml" ds:itemID="{B03441B5-F39F-452E-BEDC-F19F372AC27C}"/>
</file>

<file path=customXml/itemProps3.xml><?xml version="1.0" encoding="utf-8"?>
<ds:datastoreItem xmlns:ds="http://schemas.openxmlformats.org/officeDocument/2006/customXml" ds:itemID="{D7D0D788-E425-4D31-A436-7622C51A9D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TỔNG </vt:lpstr>
      <vt:lpstr>'TỔNG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Thị Thêu</dc:creator>
  <cp:lastModifiedBy>DS HOI</cp:lastModifiedBy>
  <cp:lastPrinted>2023-07-14T07:53:51Z</cp:lastPrinted>
  <dcterms:created xsi:type="dcterms:W3CDTF">2023-06-28T04:07:17Z</dcterms:created>
  <dcterms:modified xsi:type="dcterms:W3CDTF">2023-10-16T07:07:47Z</dcterms:modified>
</cp:coreProperties>
</file>